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_He\Downloads\"/>
    </mc:Choice>
  </mc:AlternateContent>
  <xr:revisionPtr revIDLastSave="0" documentId="13_ncr:1_{07283B9A-6DC7-4215-8969-5A437C5D576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NICIO" sheetId="1" r:id="rId1"/>
    <sheet name="CLIENTES" sheetId="2" r:id="rId2"/>
    <sheet name="VENTAS" sheetId="3" r:id="rId3"/>
    <sheet name="RESUMEN" sheetId="4" r:id="rId4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2" i="4" l="1"/>
  <c r="B21" i="4"/>
  <c r="B20" i="4"/>
  <c r="B19" i="4"/>
  <c r="B18" i="4"/>
  <c r="B17" i="4"/>
  <c r="G10" i="4"/>
  <c r="E10" i="4"/>
  <c r="A10" i="4"/>
  <c r="G6" i="4"/>
  <c r="C6" i="4"/>
  <c r="A6" i="4"/>
  <c r="O55" i="3"/>
  <c r="F55" i="3"/>
  <c r="G55" i="3" s="1"/>
  <c r="O54" i="3"/>
  <c r="F54" i="3"/>
  <c r="G54" i="3" s="1"/>
  <c r="O53" i="3"/>
  <c r="F53" i="3"/>
  <c r="G53" i="3" s="1"/>
  <c r="O52" i="3"/>
  <c r="F52" i="3"/>
  <c r="G52" i="3" s="1"/>
  <c r="O51" i="3"/>
  <c r="F51" i="3"/>
  <c r="G51" i="3" s="1"/>
  <c r="O50" i="3"/>
  <c r="F50" i="3"/>
  <c r="G50" i="3" s="1"/>
  <c r="O49" i="3"/>
  <c r="F49" i="3"/>
  <c r="G49" i="3" s="1"/>
  <c r="O48" i="3"/>
  <c r="F48" i="3"/>
  <c r="G48" i="3" s="1"/>
  <c r="O47" i="3"/>
  <c r="F47" i="3"/>
  <c r="G47" i="3" s="1"/>
  <c r="O46" i="3"/>
  <c r="F46" i="3"/>
  <c r="G46" i="3" s="1"/>
  <c r="O45" i="3"/>
  <c r="F45" i="3"/>
  <c r="G45" i="3" s="1"/>
  <c r="O44" i="3"/>
  <c r="F44" i="3"/>
  <c r="G44" i="3" s="1"/>
  <c r="O43" i="3"/>
  <c r="F43" i="3"/>
  <c r="G43" i="3" s="1"/>
  <c r="O42" i="3"/>
  <c r="F42" i="3"/>
  <c r="G42" i="3" s="1"/>
  <c r="O41" i="3"/>
  <c r="F41" i="3"/>
  <c r="G41" i="3" s="1"/>
  <c r="O40" i="3"/>
  <c r="F40" i="3"/>
  <c r="G40" i="3" s="1"/>
  <c r="O39" i="3"/>
  <c r="F39" i="3"/>
  <c r="G39" i="3" s="1"/>
  <c r="O38" i="3"/>
  <c r="F38" i="3"/>
  <c r="G38" i="3" s="1"/>
  <c r="O37" i="3"/>
  <c r="F37" i="3"/>
  <c r="G37" i="3" s="1"/>
  <c r="O36" i="3"/>
  <c r="F36" i="3"/>
  <c r="G36" i="3" s="1"/>
  <c r="O35" i="3"/>
  <c r="F35" i="3"/>
  <c r="G35" i="3" s="1"/>
  <c r="O34" i="3"/>
  <c r="F34" i="3"/>
  <c r="G34" i="3" s="1"/>
  <c r="O33" i="3"/>
  <c r="F33" i="3"/>
  <c r="G33" i="3" s="1"/>
  <c r="O32" i="3"/>
  <c r="F32" i="3"/>
  <c r="G32" i="3" s="1"/>
  <c r="O31" i="3"/>
  <c r="F31" i="3"/>
  <c r="G31" i="3" s="1"/>
  <c r="O30" i="3"/>
  <c r="F30" i="3"/>
  <c r="G30" i="3" s="1"/>
  <c r="O29" i="3"/>
  <c r="F29" i="3"/>
  <c r="G29" i="3" s="1"/>
  <c r="O28" i="3"/>
  <c r="F28" i="3"/>
  <c r="G28" i="3" s="1"/>
  <c r="O27" i="3"/>
  <c r="F27" i="3"/>
  <c r="G27" i="3" s="1"/>
  <c r="O26" i="3"/>
  <c r="F26" i="3"/>
  <c r="G26" i="3" s="1"/>
  <c r="O25" i="3"/>
  <c r="F25" i="3"/>
  <c r="G25" i="3" s="1"/>
  <c r="O24" i="3"/>
  <c r="F24" i="3"/>
  <c r="G24" i="3" s="1"/>
  <c r="O23" i="3"/>
  <c r="F23" i="3"/>
  <c r="G23" i="3" s="1"/>
  <c r="O22" i="3"/>
  <c r="F22" i="3"/>
  <c r="G22" i="3" s="1"/>
  <c r="O21" i="3"/>
  <c r="F21" i="3"/>
  <c r="G21" i="3" s="1"/>
  <c r="O20" i="3"/>
  <c r="F20" i="3"/>
  <c r="G20" i="3" s="1"/>
  <c r="O19" i="3"/>
  <c r="F19" i="3"/>
  <c r="G19" i="3" s="1"/>
  <c r="O18" i="3"/>
  <c r="F18" i="3"/>
  <c r="G18" i="3" s="1"/>
  <c r="O17" i="3"/>
  <c r="F17" i="3"/>
  <c r="G17" i="3" s="1"/>
  <c r="O16" i="3"/>
  <c r="F16" i="3"/>
  <c r="G16" i="3" s="1"/>
  <c r="O15" i="3"/>
  <c r="F15" i="3"/>
  <c r="G15" i="3" s="1"/>
  <c r="O14" i="3"/>
  <c r="F14" i="3"/>
  <c r="G14" i="3" s="1"/>
  <c r="O13" i="3"/>
  <c r="F13" i="3"/>
  <c r="G13" i="3" s="1"/>
  <c r="O12" i="3"/>
  <c r="F12" i="3"/>
  <c r="G12" i="3" s="1"/>
  <c r="O11" i="3"/>
  <c r="F11" i="3"/>
  <c r="G11" i="3" s="1"/>
  <c r="O10" i="3"/>
  <c r="F10" i="3"/>
  <c r="G10" i="3" s="1"/>
  <c r="O9" i="3"/>
  <c r="F9" i="3"/>
  <c r="G9" i="3" s="1"/>
  <c r="O8" i="3"/>
  <c r="F8" i="3"/>
  <c r="G8" i="3" s="1"/>
  <c r="O7" i="3"/>
  <c r="F7" i="3"/>
  <c r="G7" i="3" s="1"/>
  <c r="O6" i="3"/>
  <c r="E6" i="4" s="1"/>
  <c r="F6" i="3"/>
  <c r="G6" i="3" s="1"/>
  <c r="C10" i="4" s="1"/>
</calcChain>
</file>

<file path=xl/sharedStrings.xml><?xml version="1.0" encoding="utf-8"?>
<sst xmlns="http://schemas.openxmlformats.org/spreadsheetml/2006/main" count="346" uniqueCount="136">
  <si>
    <t>Clientes y Ventas en Orden</t>
  </si>
  <si>
    <t>CRM sencillo en Excel para registrar clientes, dar seguimiento y evitar oportunidades olvidadas.</t>
  </si>
  <si>
    <t>EMPIEZA EN TRES PASOS</t>
  </si>
  <si>
    <t>1</t>
  </si>
  <si>
    <t>Registra el contacto</t>
  </si>
  <si>
    <t>Abre la hoja CLIENTES y guarda los datos esenciales. No necesitas completar todo para comenzar.</t>
  </si>
  <si>
    <t>2</t>
  </si>
  <si>
    <t>Crea la oportunidad</t>
  </si>
  <si>
    <t>En VENTAS registra qué desea comprar, el valor estimado y la etapa de la conversación.</t>
  </si>
  <si>
    <t>3</t>
  </si>
  <si>
    <t>Define la próxima acción</t>
  </si>
  <si>
    <t>Anota qué harás y cuándo. Revisa el RESUMEN una vez por semana.</t>
  </si>
  <si>
    <t>DOS REGLAS PARA QUE FUNCIONE</t>
  </si>
  <si>
    <t>1. Toda oportunidad debe tener una próxima acción.</t>
  </si>
  <si>
    <t>2. Toda próxima acción debe tener una fecha.</t>
  </si>
  <si>
    <t>CÓDIGO DE COLORES</t>
  </si>
  <si>
    <t>Azul claro</t>
  </si>
  <si>
    <t>Celdas para escribir o elegir información.</t>
  </si>
  <si>
    <t>Gris</t>
  </si>
  <si>
    <t>Celdas con fórmulas. No es necesario modificarlas.</t>
  </si>
  <si>
    <t>Rojo</t>
  </si>
  <si>
    <t>Seguimiento vencido o que necesita atención.</t>
  </si>
  <si>
    <t>Verde</t>
  </si>
  <si>
    <t>Venta realizada o tarea completada.</t>
  </si>
  <si>
    <t>¿CUÁNDO CONVIENE MIGRAR A UN CRM?</t>
  </si>
  <si>
    <t>Considera un sistema más avanzado cuando varias personas necesiten editar al mismo tiempo, se dupliquen contactos, quieras enviar recordatorios automáticos, conectar formularios o WhatsApp, o ya sea difícil conocer el estado de cada oportunidad.</t>
  </si>
  <si>
    <t>NDB Marketing Agency · Digitaliza para crecer · Personaliza aquí tu sitio web o información de contacto.</t>
  </si>
  <si>
    <t>CLIENTES</t>
  </si>
  <si>
    <t>Datos ficticios de ejemplo. Bórralos y comienza con tus propios contactos. Las celdas azules son para escribir.</t>
  </si>
  <si>
    <t>Fecha registro</t>
  </si>
  <si>
    <t>Nombre</t>
  </si>
  <si>
    <t>Negocio / Empresa</t>
  </si>
  <si>
    <t>Teléfono / WhatsApp</t>
  </si>
  <si>
    <t>Correo</t>
  </si>
  <si>
    <t>Canal de origen</t>
  </si>
  <si>
    <t>Producto o servicio de interés</t>
  </si>
  <si>
    <t>Estado</t>
  </si>
  <si>
    <t>Último contacto</t>
  </si>
  <si>
    <t>Próximo seguimiento</t>
  </si>
  <si>
    <t>Próxima acción</t>
  </si>
  <si>
    <t>Notas</t>
  </si>
  <si>
    <t>Ana Martínez</t>
  </si>
  <si>
    <t>Café La Colina</t>
  </si>
  <si>
    <t>+503 7000-1001</t>
  </si>
  <si>
    <t>ana@ejemplo.com</t>
  </si>
  <si>
    <t>Referido</t>
  </si>
  <si>
    <t>Sitio web y pedidos</t>
  </si>
  <si>
    <t>Activo</t>
  </si>
  <si>
    <t>Enviar propuesta ajustada</t>
  </si>
  <si>
    <t>Interesada en comenzar este mes</t>
  </si>
  <si>
    <t>Carlos Rivera</t>
  </si>
  <si>
    <t>Consultor independiente</t>
  </si>
  <si>
    <t>+503 7000-1002</t>
  </si>
  <si>
    <t>carlos@ejemplo.com</t>
  </si>
  <si>
    <t>LinkedIn</t>
  </si>
  <si>
    <t>Marca personal</t>
  </si>
  <si>
    <t>Confirmar reunión</t>
  </si>
  <si>
    <t>Prefiere contacto por correo</t>
  </si>
  <si>
    <t>María López</t>
  </si>
  <si>
    <t>Tienda Luna</t>
  </si>
  <si>
    <t>+503 7000-1003</t>
  </si>
  <si>
    <t>maria@ejemplo.com</t>
  </si>
  <si>
    <t>Instagram</t>
  </si>
  <si>
    <t>Tienda en línea</t>
  </si>
  <si>
    <t>Dar seguimiento a cotización</t>
  </si>
  <si>
    <t>Vende accesorios</t>
  </si>
  <si>
    <t>José Hernández</t>
  </si>
  <si>
    <t>Servicios JH</t>
  </si>
  <si>
    <t>+503 7000-1004</t>
  </si>
  <si>
    <t>jose@ejemplo.com</t>
  </si>
  <si>
    <t>WhatsApp</t>
  </si>
  <si>
    <t>Control de clientes</t>
  </si>
  <si>
    <t>Nuevo</t>
  </si>
  <si>
    <t>Llamar y conocer necesidad</t>
  </si>
  <si>
    <t>Contacto nuevo</t>
  </si>
  <si>
    <t>Sofía Mendoza</t>
  </si>
  <si>
    <t>Estudio Creativo SM</t>
  </si>
  <si>
    <t>+502 5000-1005</t>
  </si>
  <si>
    <t>sofia@ejemplo.com</t>
  </si>
  <si>
    <t>Sitio web</t>
  </si>
  <si>
    <t>Automatización de consultas</t>
  </si>
  <si>
    <t>Enviar ejemplos</t>
  </si>
  <si>
    <t>Cliente de Guatemala</t>
  </si>
  <si>
    <t>Luis Torres</t>
  </si>
  <si>
    <t>Panadería El Trigal</t>
  </si>
  <si>
    <t>+503 7000-1006</t>
  </si>
  <si>
    <t>luis@ejemplo.com</t>
  </si>
  <si>
    <t>Publicidad</t>
  </si>
  <si>
    <t>Catálogo digital</t>
  </si>
  <si>
    <t>Inactivo</t>
  </si>
  <si>
    <t>Retomar en tres meses</t>
  </si>
  <si>
    <t>VENTAS Y SEGUIMIENTOS</t>
  </si>
  <si>
    <t>Registra una oportunidad por cada posible venta. Las columnas grises se calculan automáticamente.</t>
  </si>
  <si>
    <t>Fecha apertura</t>
  </si>
  <si>
    <t>Cliente</t>
  </si>
  <si>
    <t>Producto / Servicio</t>
  </si>
  <si>
    <t>Valor estimado</t>
  </si>
  <si>
    <t>Etapa</t>
  </si>
  <si>
    <t>Probabilidad</t>
  </si>
  <si>
    <t>Valor ponderado</t>
  </si>
  <si>
    <t>Responsable</t>
  </si>
  <si>
    <t>Fecha cierre</t>
  </si>
  <si>
    <t>Motivo de pérdida</t>
  </si>
  <si>
    <t>Alerta</t>
  </si>
  <si>
    <t>Cotización enviada</t>
  </si>
  <si>
    <t>Equipo NDB</t>
  </si>
  <si>
    <t>Presupuesto compartido</t>
  </si>
  <si>
    <t>Contactado</t>
  </si>
  <si>
    <t>En seguimiento</t>
  </si>
  <si>
    <t>Llamar sobre cotización</t>
  </si>
  <si>
    <t>Solicitó facilidades de pago</t>
  </si>
  <si>
    <t>Nuevo contacto</t>
  </si>
  <si>
    <t>Primera llamada</t>
  </si>
  <si>
    <t>Venta realizada</t>
  </si>
  <si>
    <t>Proyecto confirmado</t>
  </si>
  <si>
    <t>Venta perdida</t>
  </si>
  <si>
    <t>Pospuesto</t>
  </si>
  <si>
    <t>RESUMEN DE CLIENTES Y VENTAS</t>
  </si>
  <si>
    <t>Revisa esta hoja una vez por semana. Los indicadores cambian automáticamente cuando actualizas CLIENTES y VENTAS.</t>
  </si>
  <si>
    <t>CONTACTOS</t>
  </si>
  <si>
    <t>OPORTUNIDADES ABIERTAS</t>
  </si>
  <si>
    <t>SEGUIMIENTOS VENCIDOS</t>
  </si>
  <si>
    <t>VENTAS REALIZADAS</t>
  </si>
  <si>
    <t>VALOR EN OPORTUNIDADES</t>
  </si>
  <si>
    <t>VALOR PONDERADO</t>
  </si>
  <si>
    <t>INGRESOS GANADOS</t>
  </si>
  <si>
    <t>TASA DE CIERRE</t>
  </si>
  <si>
    <t>OPORTUNIDADES POR ETAPA</t>
  </si>
  <si>
    <t>Cantidad</t>
  </si>
  <si>
    <t>RUTINA SEMANAL DE 15 MINUTOS</t>
  </si>
  <si>
    <t>1. Revisa las alertas vencidas
Comienza por lo que ya debía hacerse.</t>
  </si>
  <si>
    <t>2. Actualiza cada etapa de venta
Mueve las oportunidades según el avance real.</t>
  </si>
  <si>
    <t>3. Programa la próxima acción
Nunca dejes una venta abierta sin fecha.</t>
  </si>
  <si>
    <t>4. Registra contactos nuevos
No dejes información importante solo en mensajes.</t>
  </si>
  <si>
    <t>5. Revisa ventas ganadas y perdidas
Aprende qué funciona y qué debes mejorar.</t>
  </si>
  <si>
    <t>6. Elige tres prioridades de la semana
Menos tareas, pero con seguimiento claro.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</si>
</sst>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4">
    <font>
      <sz val="11"/>
      <name val="Carlito"/>
    </font>
    <font>
      <b/>
      <sz val="22"/>
      <color rgb="FFFFFFFF"/>
      <name val="Aptos Display"/>
    </font>
    <font>
      <i/>
      <sz val="11"/>
      <color rgb="FF1363A5"/>
      <name val="Aptos"/>
    </font>
    <font>
      <b/>
      <sz val="12"/>
      <color rgb="FFFFFFFF"/>
      <name val="Aptos"/>
    </font>
    <font>
      <b/>
      <sz val="16"/>
      <color rgb="FF111629"/>
      <name val="Aptos Display"/>
    </font>
    <font>
      <b/>
      <sz val="11"/>
      <color rgb="FF111629"/>
      <name val="Aptos"/>
    </font>
    <font>
      <sz val="10"/>
      <color rgb="FF1F2937"/>
      <name val="Aptos"/>
    </font>
    <font>
      <b/>
      <sz val="12"/>
      <color rgb="FF1363A5"/>
      <name val="Aptos"/>
    </font>
    <font>
      <b/>
      <sz val="12"/>
      <color rgb="FFC86600"/>
      <name val="Aptos"/>
    </font>
    <font>
      <b/>
      <sz val="10"/>
      <color rgb="FF111629"/>
      <name val="Aptos"/>
    </font>
    <font>
      <b/>
      <sz val="10"/>
      <color rgb="FFFFFFFF"/>
      <name val="Aptos"/>
    </font>
    <font>
      <i/>
      <sz val="10"/>
      <color rgb="FF1363A5"/>
      <name val="Aptos"/>
    </font>
    <font>
      <b/>
      <sz val="10"/>
      <color rgb="FF667085"/>
      <name val="Aptos"/>
    </font>
    <font>
      <b/>
      <sz val="20"/>
      <color rgb="FF111629"/>
      <name val="Aptos Display"/>
    </font>
  </fonts>
  <fills count="10">
    <fill>
      <patternFill patternType="none"/>
    </fill>
    <fill>
      <patternFill patternType="gray125"/>
    </fill>
    <fill>
      <patternFill patternType="solid">
        <fgColor rgb="FF111629"/>
      </patternFill>
    </fill>
    <fill>
      <patternFill patternType="solid">
        <fgColor rgb="FFEAF2F9"/>
      </patternFill>
    </fill>
    <fill>
      <patternFill patternType="solid">
        <fgColor rgb="FFF0BA10"/>
      </patternFill>
    </fill>
    <fill>
      <patternFill patternType="solid">
        <fgColor rgb="FFF7F9FC"/>
      </patternFill>
    </fill>
    <fill>
      <patternFill patternType="solid">
        <fgColor rgb="FFFFF3E3"/>
      </patternFill>
    </fill>
    <fill>
      <patternFill patternType="solid">
        <fgColor rgb="FFEEF1F5"/>
      </patternFill>
    </fill>
    <fill>
      <patternFill patternType="solid">
        <fgColor rgb="FFFDEDEE"/>
      </patternFill>
    </fill>
    <fill>
      <patternFill patternType="solid">
        <fgColor rgb="FFEAF8F0"/>
      </patternFill>
    </fill>
  </fills>
  <borders count="12">
    <border>
      <left/>
      <right/>
      <top/>
      <bottom/>
      <diagonal/>
    </border>
    <border>
      <left style="thin">
        <color rgb="FFDDE4ED"/>
      </left>
      <right style="thin">
        <color rgb="FFDDE4ED"/>
      </right>
      <top style="thin">
        <color rgb="FFDDE4ED"/>
      </top>
      <bottom style="thin">
        <color rgb="FFDDE4ED"/>
      </bottom>
      <diagonal/>
    </border>
    <border>
      <left style="thin">
        <color rgb="FFDDE4ED"/>
      </left>
      <right/>
      <top style="thin">
        <color rgb="FFDDE4ED"/>
      </top>
      <bottom/>
      <diagonal/>
    </border>
    <border>
      <left/>
      <right style="thin">
        <color rgb="FFDDE4ED"/>
      </right>
      <top style="thin">
        <color rgb="FFDDE4ED"/>
      </top>
      <bottom/>
      <diagonal/>
    </border>
    <border>
      <left style="thin">
        <color rgb="FFDDE4ED"/>
      </left>
      <right/>
      <top/>
      <bottom style="thin">
        <color rgb="FFDDE4ED"/>
      </bottom>
      <diagonal/>
    </border>
    <border>
      <left/>
      <right style="thin">
        <color rgb="FFDDE4ED"/>
      </right>
      <top/>
      <bottom style="thin">
        <color rgb="FFDDE4ED"/>
      </bottom>
      <diagonal/>
    </border>
    <border>
      <left/>
      <right/>
      <top style="thin">
        <color rgb="FFDDE4ED"/>
      </top>
      <bottom/>
      <diagonal/>
    </border>
    <border>
      <left/>
      <right/>
      <top/>
      <bottom style="thin">
        <color rgb="FFDDE4ED"/>
      </bottom>
      <diagonal/>
    </border>
    <border>
      <left style="thin">
        <color rgb="FFDDE4ED"/>
      </left>
      <right/>
      <top/>
      <bottom/>
      <diagonal/>
    </border>
    <border>
      <left/>
      <right style="thin">
        <color rgb="FFDDE4ED"/>
      </right>
      <top/>
      <bottom/>
      <diagonal/>
    </border>
    <border>
      <left style="thin">
        <color rgb="FFDDE4ED"/>
      </left>
      <right/>
      <top style="thin">
        <color rgb="FFDDE4ED"/>
      </top>
      <bottom style="thin">
        <color rgb="FFDDE4ED"/>
      </bottom>
      <diagonal/>
    </border>
    <border>
      <left/>
      <right style="thin">
        <color rgb="FFDDE4ED"/>
      </right>
      <top style="thin">
        <color rgb="FFDDE4ED"/>
      </top>
      <bottom style="thin">
        <color rgb="FFDDE4ED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4" fillId="4" borderId="1" xfId="0" applyNumberFormat="1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vertical="center" wrapText="1"/>
    </xf>
    <xf numFmtId="0" fontId="0" fillId="3" borderId="1" xfId="0" applyNumberFormat="1" applyFont="1" applyFill="1" applyBorder="1"/>
    <xf numFmtId="0" fontId="9" fillId="0" borderId="1" xfId="0" applyNumberFormat="1" applyFont="1" applyFill="1" applyBorder="1" applyAlignment="1">
      <alignment vertical="center"/>
    </xf>
    <xf numFmtId="0" fontId="0" fillId="7" borderId="1" xfId="0" applyNumberFormat="1" applyFont="1" applyFill="1" applyBorder="1"/>
    <xf numFmtId="0" fontId="0" fillId="8" borderId="1" xfId="0" applyNumberFormat="1" applyFont="1" applyFill="1" applyBorder="1"/>
    <xf numFmtId="0" fontId="0" fillId="9" borderId="1" xfId="0" applyNumberFormat="1" applyFont="1" applyFill="1" applyBorder="1"/>
    <xf numFmtId="0" fontId="10" fillId="2" borderId="0" xfId="0" applyNumberFormat="1" applyFont="1" applyFill="1" applyBorder="1" applyAlignment="1">
      <alignment horizontal="center" vertical="center" wrapText="1"/>
    </xf>
    <xf numFmtId="0" fontId="6" fillId="3" borderId="0" xfId="0" applyNumberFormat="1" applyFont="1" applyFill="1" applyBorder="1" applyAlignment="1">
      <alignment vertical="center"/>
    </xf>
    <xf numFmtId="164" fontId="6" fillId="3" borderId="0" xfId="0" applyNumberFormat="1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vertical="center" wrapText="1"/>
    </xf>
    <xf numFmtId="0" fontId="6" fillId="7" borderId="0" xfId="0" applyNumberFormat="1" applyFont="1" applyFill="1" applyBorder="1" applyAlignment="1">
      <alignment vertical="center"/>
    </xf>
    <xf numFmtId="4" fontId="6" fillId="3" borderId="0" xfId="0" applyNumberFormat="1" applyFont="1" applyFill="1" applyBorder="1" applyAlignment="1">
      <alignment vertical="center"/>
    </xf>
    <xf numFmtId="9" fontId="6" fillId="7" borderId="0" xfId="0" applyNumberFormat="1" applyFont="1" applyFill="1" applyBorder="1" applyAlignment="1">
      <alignment vertical="center"/>
    </xf>
    <xf numFmtId="4" fontId="6" fillId="7" borderId="0" xfId="0" applyNumberFormat="1" applyFont="1" applyFill="1" applyBorder="1" applyAlignment="1">
      <alignment vertical="center"/>
    </xf>
    <xf numFmtId="164" fontId="6" fillId="3" borderId="0" xfId="0" applyNumberFormat="1" applyFont="1" applyFill="1" applyBorder="1" applyAlignment="1">
      <alignment vertical="center" wrapText="1"/>
    </xf>
    <xf numFmtId="0" fontId="10" fillId="2" borderId="0" xfId="0" applyNumberFormat="1" applyFont="1" applyFill="1" applyBorder="1" applyAlignment="1">
      <alignment horizontal="center"/>
    </xf>
    <xf numFmtId="0" fontId="6" fillId="5" borderId="1" xfId="0" applyNumberFormat="1" applyFont="1" applyFill="1" applyBorder="1"/>
    <xf numFmtId="3" fontId="6" fillId="5" borderId="1" xfId="0" applyNumberFormat="1" applyFont="1" applyFill="1" applyBorder="1"/>
    <xf numFmtId="0" fontId="1" fillId="2" borderId="0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 vertical="center"/>
    </xf>
    <xf numFmtId="0" fontId="6" fillId="5" borderId="1" xfId="0" applyNumberFormat="1" applyFont="1" applyFill="1" applyBorder="1" applyAlignment="1">
      <alignment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8" fillId="6" borderId="2" xfId="0" applyNumberFormat="1" applyFont="1" applyFill="1" applyBorder="1" applyAlignment="1">
      <alignment horizontal="center" vertical="center" wrapText="1"/>
    </xf>
    <xf numFmtId="0" fontId="8" fillId="6" borderId="6" xfId="0" applyNumberFormat="1" applyFont="1" applyFill="1" applyBorder="1" applyAlignment="1">
      <alignment horizontal="center" vertical="center" wrapText="1"/>
    </xf>
    <xf numFmtId="0" fontId="8" fillId="6" borderId="3" xfId="0" applyNumberFormat="1" applyFont="1" applyFill="1" applyBorder="1" applyAlignment="1">
      <alignment horizontal="center" vertical="center" wrapText="1"/>
    </xf>
    <xf numFmtId="0" fontId="8" fillId="6" borderId="4" xfId="0" applyNumberFormat="1" applyFont="1" applyFill="1" applyBorder="1" applyAlignment="1">
      <alignment horizontal="center" vertical="center" wrapText="1"/>
    </xf>
    <xf numFmtId="0" fontId="8" fillId="6" borderId="7" xfId="0" applyNumberFormat="1" applyFont="1" applyFill="1" applyBorder="1" applyAlignment="1">
      <alignment horizontal="center" vertical="center" wrapText="1"/>
    </xf>
    <xf numFmtId="0" fontId="8" fillId="6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5" borderId="2" xfId="0" applyNumberFormat="1" applyFont="1" applyFill="1" applyBorder="1" applyAlignment="1">
      <alignment vertical="center" wrapText="1"/>
    </xf>
    <xf numFmtId="0" fontId="6" fillId="5" borderId="6" xfId="0" applyNumberFormat="1" applyFont="1" applyFill="1" applyBorder="1" applyAlignment="1">
      <alignment vertical="center" wrapText="1"/>
    </xf>
    <xf numFmtId="0" fontId="6" fillId="5" borderId="3" xfId="0" applyNumberFormat="1" applyFont="1" applyFill="1" applyBorder="1" applyAlignment="1">
      <alignment vertical="center" wrapText="1"/>
    </xf>
    <xf numFmtId="0" fontId="6" fillId="5" borderId="8" xfId="0" applyNumberFormat="1" applyFont="1" applyFill="1" applyBorder="1" applyAlignment="1">
      <alignment vertical="center" wrapText="1"/>
    </xf>
    <xf numFmtId="0" fontId="6" fillId="5" borderId="0" xfId="0" applyNumberFormat="1" applyFont="1" applyFill="1" applyBorder="1" applyAlignment="1">
      <alignment vertical="center" wrapText="1"/>
    </xf>
    <xf numFmtId="0" fontId="6" fillId="5" borderId="9" xfId="0" applyNumberFormat="1" applyFont="1" applyFill="1" applyBorder="1" applyAlignment="1">
      <alignment vertical="center" wrapText="1"/>
    </xf>
    <xf numFmtId="0" fontId="6" fillId="5" borderId="4" xfId="0" applyNumberFormat="1" applyFont="1" applyFill="1" applyBorder="1" applyAlignment="1">
      <alignment vertical="center" wrapText="1"/>
    </xf>
    <xf numFmtId="0" fontId="6" fillId="5" borderId="7" xfId="0" applyNumberFormat="1" applyFont="1" applyFill="1" applyBorder="1" applyAlignment="1">
      <alignment vertical="center" wrapText="1"/>
    </xf>
    <xf numFmtId="0" fontId="6" fillId="5" borderId="5" xfId="0" applyNumberFormat="1" applyFont="1" applyFill="1" applyBorder="1" applyAlignment="1">
      <alignment vertical="center" wrapText="1"/>
    </xf>
    <xf numFmtId="0" fontId="9" fillId="4" borderId="0" xfId="0" applyNumberFormat="1" applyFont="1" applyFill="1" applyBorder="1" applyAlignment="1">
      <alignment horizontal="center" vertical="center" wrapText="1"/>
    </xf>
    <xf numFmtId="0" fontId="9" fillId="4" borderId="0" xfId="0" applyNumberFormat="1" applyFont="1" applyFill="1" applyBorder="1" applyAlignment="1">
      <alignment vertical="center" wrapText="1"/>
    </xf>
    <xf numFmtId="0" fontId="11" fillId="3" borderId="0" xfId="0" applyNumberFormat="1" applyFont="1" applyFill="1" applyBorder="1" applyAlignment="1">
      <alignment vertical="center" wrapText="1"/>
    </xf>
    <xf numFmtId="0" fontId="12" fillId="3" borderId="10" xfId="0" applyNumberFormat="1" applyFont="1" applyFill="1" applyBorder="1" applyAlignment="1">
      <alignment horizontal="center" vertical="center"/>
    </xf>
    <xf numFmtId="0" fontId="12" fillId="3" borderId="11" xfId="0" applyNumberFormat="1" applyFont="1" applyFill="1" applyBorder="1" applyAlignment="1">
      <alignment horizontal="center" vertical="center"/>
    </xf>
    <xf numFmtId="3" fontId="13" fillId="3" borderId="2" xfId="0" applyNumberFormat="1" applyFont="1" applyFill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center" vertical="center"/>
    </xf>
    <xf numFmtId="3" fontId="13" fillId="3" borderId="4" xfId="0" applyNumberFormat="1" applyFont="1" applyFill="1" applyBorder="1" applyAlignment="1">
      <alignment horizontal="center" vertical="center"/>
    </xf>
    <xf numFmtId="3" fontId="13" fillId="3" borderId="5" xfId="0" applyNumberFormat="1" applyFont="1" applyFill="1" applyBorder="1" applyAlignment="1">
      <alignment horizontal="center" vertical="center"/>
    </xf>
    <xf numFmtId="0" fontId="12" fillId="5" borderId="10" xfId="0" applyNumberFormat="1" applyFont="1" applyFill="1" applyBorder="1" applyAlignment="1">
      <alignment horizontal="center" vertical="center"/>
    </xf>
    <xf numFmtId="0" fontId="12" fillId="5" borderId="11" xfId="0" applyNumberFormat="1" applyFont="1" applyFill="1" applyBorder="1" applyAlignment="1">
      <alignment horizontal="center" vertical="center"/>
    </xf>
    <xf numFmtId="3" fontId="13" fillId="5" borderId="2" xfId="0" applyNumberFormat="1" applyFont="1" applyFill="1" applyBorder="1" applyAlignment="1">
      <alignment horizontal="center" vertical="center"/>
    </xf>
    <xf numFmtId="3" fontId="13" fillId="5" borderId="3" xfId="0" applyNumberFormat="1" applyFont="1" applyFill="1" applyBorder="1" applyAlignment="1">
      <alignment horizontal="center" vertical="center"/>
    </xf>
    <xf numFmtId="3" fontId="13" fillId="5" borderId="4" xfId="0" applyNumberFormat="1" applyFont="1" applyFill="1" applyBorder="1" applyAlignment="1">
      <alignment horizontal="center" vertical="center"/>
    </xf>
    <xf numFmtId="3" fontId="13" fillId="5" borderId="5" xfId="0" applyNumberFormat="1" applyFont="1" applyFill="1" applyBorder="1" applyAlignment="1">
      <alignment horizontal="center" vertical="center"/>
    </xf>
    <xf numFmtId="0" fontId="12" fillId="8" borderId="10" xfId="0" applyNumberFormat="1" applyFont="1" applyFill="1" applyBorder="1" applyAlignment="1">
      <alignment horizontal="center" vertical="center"/>
    </xf>
    <xf numFmtId="0" fontId="12" fillId="8" borderId="11" xfId="0" applyNumberFormat="1" applyFont="1" applyFill="1" applyBorder="1" applyAlignment="1">
      <alignment horizontal="center" vertical="center"/>
    </xf>
    <xf numFmtId="3" fontId="13" fillId="8" borderId="2" xfId="0" applyNumberFormat="1" applyFont="1" applyFill="1" applyBorder="1" applyAlignment="1">
      <alignment horizontal="center" vertical="center"/>
    </xf>
    <xf numFmtId="3" fontId="13" fillId="8" borderId="3" xfId="0" applyNumberFormat="1" applyFont="1" applyFill="1" applyBorder="1" applyAlignment="1">
      <alignment horizontal="center" vertical="center"/>
    </xf>
    <xf numFmtId="3" fontId="13" fillId="8" borderId="4" xfId="0" applyNumberFormat="1" applyFont="1" applyFill="1" applyBorder="1" applyAlignment="1">
      <alignment horizontal="center" vertical="center"/>
    </xf>
    <xf numFmtId="3" fontId="13" fillId="8" borderId="5" xfId="0" applyNumberFormat="1" applyFont="1" applyFill="1" applyBorder="1" applyAlignment="1">
      <alignment horizontal="center" vertical="center"/>
    </xf>
    <xf numFmtId="0" fontId="12" fillId="9" borderId="10" xfId="0" applyNumberFormat="1" applyFont="1" applyFill="1" applyBorder="1" applyAlignment="1">
      <alignment horizontal="center" vertical="center"/>
    </xf>
    <xf numFmtId="0" fontId="12" fillId="9" borderId="11" xfId="0" applyNumberFormat="1" applyFont="1" applyFill="1" applyBorder="1" applyAlignment="1">
      <alignment horizontal="center" vertical="center"/>
    </xf>
    <xf numFmtId="3" fontId="13" fillId="9" borderId="2" xfId="0" applyNumberFormat="1" applyFont="1" applyFill="1" applyBorder="1" applyAlignment="1">
      <alignment horizontal="center" vertical="center"/>
    </xf>
    <xf numFmtId="3" fontId="13" fillId="9" borderId="3" xfId="0" applyNumberFormat="1" applyFont="1" applyFill="1" applyBorder="1" applyAlignment="1">
      <alignment horizontal="center" vertical="center"/>
    </xf>
    <xf numFmtId="3" fontId="13" fillId="9" borderId="4" xfId="0" applyNumberFormat="1" applyFont="1" applyFill="1" applyBorder="1" applyAlignment="1">
      <alignment horizontal="center" vertical="center"/>
    </xf>
    <xf numFmtId="3" fontId="13" fillId="9" borderId="5" xfId="0" applyNumberFormat="1" applyFont="1" applyFill="1" applyBorder="1" applyAlignment="1">
      <alignment horizontal="center" vertical="center"/>
    </xf>
    <xf numFmtId="4" fontId="13" fillId="5" borderId="2" xfId="0" applyNumberFormat="1" applyFont="1" applyFill="1" applyBorder="1" applyAlignment="1">
      <alignment horizontal="center" vertical="center"/>
    </xf>
    <xf numFmtId="4" fontId="13" fillId="5" borderId="3" xfId="0" applyNumberFormat="1" applyFont="1" applyFill="1" applyBorder="1" applyAlignment="1">
      <alignment horizontal="center" vertical="center"/>
    </xf>
    <xf numFmtId="4" fontId="13" fillId="5" borderId="4" xfId="0" applyNumberFormat="1" applyFont="1" applyFill="1" applyBorder="1" applyAlignment="1">
      <alignment horizontal="center" vertical="center"/>
    </xf>
    <xf numFmtId="4" fontId="13" fillId="5" borderId="5" xfId="0" applyNumberFormat="1" applyFont="1" applyFill="1" applyBorder="1" applyAlignment="1">
      <alignment horizontal="center" vertical="center"/>
    </xf>
    <xf numFmtId="4" fontId="13" fillId="3" borderId="2" xfId="0" applyNumberFormat="1" applyFont="1" applyFill="1" applyBorder="1" applyAlignment="1">
      <alignment horizontal="center" vertical="center"/>
    </xf>
    <xf numFmtId="4" fontId="13" fillId="3" borderId="3" xfId="0" applyNumberFormat="1" applyFont="1" applyFill="1" applyBorder="1" applyAlignment="1">
      <alignment horizontal="center" vertical="center"/>
    </xf>
    <xf numFmtId="4" fontId="13" fillId="3" borderId="4" xfId="0" applyNumberFormat="1" applyFont="1" applyFill="1" applyBorder="1" applyAlignment="1">
      <alignment horizontal="center" vertical="center"/>
    </xf>
    <xf numFmtId="4" fontId="13" fillId="3" borderId="5" xfId="0" applyNumberFormat="1" applyFont="1" applyFill="1" applyBorder="1" applyAlignment="1">
      <alignment horizontal="center" vertical="center"/>
    </xf>
    <xf numFmtId="4" fontId="13" fillId="9" borderId="2" xfId="0" applyNumberFormat="1" applyFont="1" applyFill="1" applyBorder="1" applyAlignment="1">
      <alignment horizontal="center" vertical="center"/>
    </xf>
    <xf numFmtId="4" fontId="13" fillId="9" borderId="3" xfId="0" applyNumberFormat="1" applyFont="1" applyFill="1" applyBorder="1" applyAlignment="1">
      <alignment horizontal="center" vertical="center"/>
    </xf>
    <xf numFmtId="4" fontId="13" fillId="9" borderId="4" xfId="0" applyNumberFormat="1" applyFont="1" applyFill="1" applyBorder="1" applyAlignment="1">
      <alignment horizontal="center" vertical="center"/>
    </xf>
    <xf numFmtId="4" fontId="13" fillId="9" borderId="5" xfId="0" applyNumberFormat="1" applyFont="1" applyFill="1" applyBorder="1" applyAlignment="1">
      <alignment horizontal="center" vertical="center"/>
    </xf>
    <xf numFmtId="0" fontId="12" fillId="6" borderId="10" xfId="0" applyNumberFormat="1" applyFont="1" applyFill="1" applyBorder="1" applyAlignment="1">
      <alignment horizontal="center" vertical="center"/>
    </xf>
    <xf numFmtId="0" fontId="12" fillId="6" borderId="11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9" fontId="13" fillId="6" borderId="3" xfId="0" applyNumberFormat="1" applyFont="1" applyFill="1" applyBorder="1" applyAlignment="1">
      <alignment horizontal="center" vertical="center"/>
    </xf>
    <xf numFmtId="9" fontId="13" fillId="6" borderId="4" xfId="0" applyNumberFormat="1" applyFont="1" applyFill="1" applyBorder="1" applyAlignment="1">
      <alignment horizontal="center" vertical="center"/>
    </xf>
    <xf numFmtId="9" fontId="13" fillId="6" borderId="5" xfId="0" applyNumberFormat="1" applyFont="1" applyFill="1" applyBorder="1" applyAlignment="1">
      <alignment horizontal="center" vertical="center"/>
    </xf>
    <xf numFmtId="0" fontId="9" fillId="6" borderId="2" xfId="0" applyNumberFormat="1" applyFont="1" applyFill="1" applyBorder="1" applyAlignment="1">
      <alignment horizontal="left" vertical="center" wrapText="1"/>
    </xf>
    <xf numFmtId="0" fontId="9" fillId="6" borderId="3" xfId="0" applyNumberFormat="1" applyFont="1" applyFill="1" applyBorder="1" applyAlignment="1">
      <alignment horizontal="left" vertical="center" wrapText="1"/>
    </xf>
    <xf numFmtId="0" fontId="9" fillId="6" borderId="4" xfId="0" applyNumberFormat="1" applyFont="1" applyFill="1" applyBorder="1" applyAlignment="1">
      <alignment horizontal="left" vertical="center" wrapText="1"/>
    </xf>
    <xf numFmtId="0" fontId="9" fillId="6" borderId="5" xfId="0" applyNumberFormat="1" applyFont="1" applyFill="1" applyBorder="1" applyAlignment="1">
      <alignment horizontal="left" vertical="center" wrapText="1"/>
    </xf>
    <xf numFmtId="0" fontId="9" fillId="3" borderId="2" xfId="0" applyNumberFormat="1" applyFont="1" applyFill="1" applyBorder="1" applyAlignment="1">
      <alignment horizontal="left" vertical="center" wrapText="1"/>
    </xf>
    <xf numFmtId="0" fontId="9" fillId="3" borderId="6" xfId="0" applyNumberFormat="1" applyFont="1" applyFill="1" applyBorder="1" applyAlignment="1">
      <alignment horizontal="left" vertical="center" wrapText="1"/>
    </xf>
    <xf numFmtId="0" fontId="9" fillId="3" borderId="3" xfId="0" applyNumberFormat="1" applyFont="1" applyFill="1" applyBorder="1" applyAlignment="1">
      <alignment horizontal="left" vertical="center" wrapText="1"/>
    </xf>
    <xf numFmtId="0" fontId="9" fillId="3" borderId="4" xfId="0" applyNumberFormat="1" applyFont="1" applyFill="1" applyBorder="1" applyAlignment="1">
      <alignment horizontal="left" vertical="center" wrapText="1"/>
    </xf>
    <xf numFmtId="0" fontId="9" fillId="3" borderId="7" xfId="0" applyNumberFormat="1" applyFont="1" applyFill="1" applyBorder="1" applyAlignment="1">
      <alignment horizontal="left" vertical="center" wrapText="1"/>
    </xf>
    <xf numFmtId="0" fontId="9" fillId="3" borderId="5" xfId="0" applyNumberFormat="1" applyFont="1" applyFill="1" applyBorder="1" applyAlignment="1">
      <alignment horizontal="left" vertical="center" wrapText="1"/>
    </xf>
    <xf numFmtId="0" fontId="9" fillId="9" borderId="2" xfId="0" applyNumberFormat="1" applyFont="1" applyFill="1" applyBorder="1" applyAlignment="1">
      <alignment horizontal="left" vertical="center" wrapText="1"/>
    </xf>
    <xf numFmtId="0" fontId="9" fillId="9" borderId="6" xfId="0" applyNumberFormat="1" applyFont="1" applyFill="1" applyBorder="1" applyAlignment="1">
      <alignment horizontal="left" vertical="center" wrapText="1"/>
    </xf>
    <xf numFmtId="0" fontId="9" fillId="9" borderId="3" xfId="0" applyNumberFormat="1" applyFont="1" applyFill="1" applyBorder="1" applyAlignment="1">
      <alignment horizontal="left" vertical="center" wrapText="1"/>
    </xf>
    <xf numFmtId="0" fontId="9" fillId="9" borderId="4" xfId="0" applyNumberFormat="1" applyFont="1" applyFill="1" applyBorder="1" applyAlignment="1">
      <alignment horizontal="left" vertical="center" wrapText="1"/>
    </xf>
    <xf numFmtId="0" fontId="9" fillId="9" borderId="7" xfId="0" applyNumberFormat="1" applyFont="1" applyFill="1" applyBorder="1" applyAlignment="1">
      <alignment horizontal="left" vertical="center" wrapText="1"/>
    </xf>
    <xf numFmtId="0" fontId="9" fillId="9" borderId="5" xfId="0" applyNumberFormat="1" applyFont="1" applyFill="1" applyBorder="1" applyAlignment="1">
      <alignment horizontal="left" vertical="center" wrapText="1"/>
    </xf>
    <xf numFmtId="0" fontId="9" fillId="6" borderId="6" xfId="0" applyNumberFormat="1" applyFont="1" applyFill="1" applyBorder="1" applyAlignment="1">
      <alignment horizontal="left" vertical="center" wrapText="1"/>
    </xf>
    <xf numFmtId="0" fontId="9" fillId="6" borderId="7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7">
    <dxf>
      <font>
        <i/>
        <color rgb="FF667085"/>
      </font>
      <fill>
        <patternFill patternType="solid">
          <bgColor rgb="FFEEF1F5"/>
        </patternFill>
      </fill>
    </dxf>
    <dxf>
      <font>
        <b/>
        <color rgb="FF0B8F4D"/>
      </font>
      <fill>
        <patternFill patternType="solid">
          <bgColor rgb="FFEAF8F0"/>
        </patternFill>
      </fill>
    </dxf>
    <dxf>
      <font>
        <b/>
        <color rgb="FFC86600"/>
      </font>
      <fill>
        <patternFill patternType="solid">
          <bgColor rgb="FFFFF3E3"/>
        </patternFill>
      </fill>
    </dxf>
    <dxf>
      <font>
        <b/>
        <color rgb="FFC86600"/>
      </font>
      <fill>
        <patternFill patternType="solid">
          <bgColor rgb="FFFFF3E3"/>
        </patternFill>
      </fill>
    </dxf>
    <dxf>
      <font>
        <b/>
        <color rgb="FFD53F45"/>
      </font>
      <fill>
        <patternFill patternType="solid">
          <bgColor rgb="FFFDEDEE"/>
        </patternFill>
      </fill>
    </dxf>
    <dxf>
      <font>
        <b/>
        <color rgb="FFC86600"/>
      </font>
      <fill>
        <patternFill patternType="solid">
          <bgColor rgb="FFFFF3E3"/>
        </patternFill>
      </fill>
    </dxf>
    <dxf>
      <font>
        <b/>
        <color rgb="FFD53F45"/>
      </font>
      <fill>
        <patternFill patternType="solid">
          <bgColor rgb="FFFDED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SV"/>
              <a:t>Cantidad de oportunidades por etapa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Cantidad</c:v>
          </c:tx>
          <c:invertIfNegative val="1"/>
          <c:cat>
            <c:strRef>
              <c:f>RESUMEN!$A$17:$A$22</c:f>
              <c:strCache>
                <c:ptCount val="6"/>
                <c:pt idx="0">
                  <c:v>Nuevo contacto</c:v>
                </c:pt>
                <c:pt idx="1">
                  <c:v>Contactado</c:v>
                </c:pt>
                <c:pt idx="2">
                  <c:v>Cotización enviada</c:v>
                </c:pt>
                <c:pt idx="3">
                  <c:v>En seguimiento</c:v>
                </c:pt>
                <c:pt idx="4">
                  <c:v>Venta realizada</c:v>
                </c:pt>
                <c:pt idx="5">
                  <c:v>Venta perdida</c:v>
                </c:pt>
              </c:strCache>
            </c:strRef>
          </c:cat>
          <c:val>
            <c:numRef>
              <c:f>RESUMEN!$B$17:$B$22</c:f>
              <c:numCache>
                <c:formatCode>#,##0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C-48C6-8328-CA873BACD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s-SV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lientesTable" displayName="ClientesTable" ref="A5:L55">
  <autoFilter ref="A5:L55" xr:uid="{00000000-0009-0000-0100-000001000000}"/>
  <tableColumns count="12">
    <tableColumn id="1" xr3:uid="{00000000-0010-0000-0000-000001000000}" name="Fecha registro" totalsRowLabel="Total"/>
    <tableColumn id="2" xr3:uid="{00000000-0010-0000-0000-000002000000}" name="Nombre"/>
    <tableColumn id="3" xr3:uid="{00000000-0010-0000-0000-000003000000}" name="Negocio / Empresa"/>
    <tableColumn id="4" xr3:uid="{00000000-0010-0000-0000-000004000000}" name="Teléfono / WhatsApp"/>
    <tableColumn id="5" xr3:uid="{00000000-0010-0000-0000-000005000000}" name="Correo"/>
    <tableColumn id="6" xr3:uid="{00000000-0010-0000-0000-000006000000}" name="Canal de origen"/>
    <tableColumn id="7" xr3:uid="{00000000-0010-0000-0000-000007000000}" name="Producto o servicio de interés"/>
    <tableColumn id="8" xr3:uid="{00000000-0010-0000-0000-000008000000}" name="Estado"/>
    <tableColumn id="9" xr3:uid="{00000000-0010-0000-0000-000009000000}" name="Último contacto"/>
    <tableColumn id="10" xr3:uid="{00000000-0010-0000-0000-00000A000000}" name="Próximo seguimiento"/>
    <tableColumn id="11" xr3:uid="{00000000-0010-0000-0000-00000B000000}" name="Próxima acción"/>
    <tableColumn id="12" xr3:uid="{00000000-0010-0000-0000-00000C000000}" name="Notas" totalsRowFunction="count"/>
  </tableColumns>
  <tableStyleInfo name="TableStyleMedium2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VentasTable" displayName="VentasTable" ref="A5:O55" totalsRowShown="0">
  <autoFilter ref="A5:O55" xr:uid="{00000000-0009-0000-0100-000002000000}"/>
  <tableColumns count="15">
    <tableColumn id="1" xr3:uid="{00000000-0010-0000-0100-000001000000}" name="Fecha apertura"/>
    <tableColumn id="2" xr3:uid="{00000000-0010-0000-0100-000002000000}" name="Cliente"/>
    <tableColumn id="3" xr3:uid="{00000000-0010-0000-0100-000003000000}" name="Producto / Servicio"/>
    <tableColumn id="4" xr3:uid="{00000000-0010-0000-0100-000004000000}" name="Valor estimado"/>
    <tableColumn id="5" xr3:uid="{00000000-0010-0000-0100-000005000000}" name="Etapa"/>
    <tableColumn id="6" xr3:uid="{00000000-0010-0000-0100-000006000000}" name="Probabilidad"/>
    <tableColumn id="7" xr3:uid="{00000000-0010-0000-0100-000007000000}" name="Valor ponderado"/>
    <tableColumn id="8" xr3:uid="{00000000-0010-0000-0100-000008000000}" name="Último contacto"/>
    <tableColumn id="9" xr3:uid="{00000000-0010-0000-0100-000009000000}" name="Próximo seguimiento"/>
    <tableColumn id="10" xr3:uid="{00000000-0010-0000-0100-00000A000000}" name="Próxima acción"/>
    <tableColumn id="11" xr3:uid="{00000000-0010-0000-0100-00000B000000}" name="Responsable"/>
    <tableColumn id="12" xr3:uid="{00000000-0010-0000-0100-00000C000000}" name="Fecha cierre"/>
    <tableColumn id="13" xr3:uid="{00000000-0010-0000-0100-00000D000000}" name="Motivo de pérdida"/>
    <tableColumn id="14" xr3:uid="{00000000-0010-0000-0100-00000E000000}" name="Notas"/>
    <tableColumn id="15" xr3:uid="{00000000-0010-0000-0100-00000F000000}" name="Aler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2"/>
  <sheetViews>
    <sheetView showGridLines="0" workbookViewId="0">
      <selection activeCell="D10" sqref="D10:F10"/>
    </sheetView>
  </sheetViews>
  <sheetFormatPr baseColWidth="10" defaultColWidth="9" defaultRowHeight="14.25"/>
  <cols>
    <col min="1" max="1" width="3" customWidth="1"/>
    <col min="2" max="2" width="7" customWidth="1"/>
    <col min="3" max="3" width="23" customWidth="1"/>
    <col min="4" max="6" width="20" customWidth="1"/>
    <col min="7" max="7" width="3" customWidth="1"/>
  </cols>
  <sheetData>
    <row r="2" spans="2:6" ht="30" customHeight="1">
      <c r="B2" s="20" t="s">
        <v>0</v>
      </c>
      <c r="C2" s="20" t="s">
        <v>0</v>
      </c>
      <c r="D2" s="20" t="s">
        <v>0</v>
      </c>
      <c r="E2" s="20" t="s">
        <v>0</v>
      </c>
      <c r="F2" s="20" t="s">
        <v>0</v>
      </c>
    </row>
    <row r="3" spans="2:6" ht="30" customHeight="1"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</row>
    <row r="4" spans="2:6" ht="33.950000000000003" customHeight="1">
      <c r="B4" s="21" t="s">
        <v>1</v>
      </c>
      <c r="C4" s="21"/>
      <c r="D4" s="21"/>
      <c r="E4" s="21"/>
      <c r="F4" s="21"/>
    </row>
    <row r="6" spans="2:6" ht="15.75">
      <c r="B6" s="22" t="s">
        <v>2</v>
      </c>
      <c r="C6" s="22" t="s">
        <v>2</v>
      </c>
      <c r="D6" s="22" t="s">
        <v>2</v>
      </c>
      <c r="E6" s="22" t="s">
        <v>2</v>
      </c>
      <c r="F6" s="22" t="s">
        <v>2</v>
      </c>
    </row>
    <row r="8" spans="2:6" ht="45.95" customHeight="1">
      <c r="B8" s="1" t="s">
        <v>3</v>
      </c>
      <c r="C8" s="2" t="s">
        <v>4</v>
      </c>
      <c r="D8" s="23" t="s">
        <v>5</v>
      </c>
      <c r="E8" s="23"/>
      <c r="F8" s="23"/>
    </row>
    <row r="9" spans="2:6" ht="45.95" customHeight="1">
      <c r="B9" s="1" t="s">
        <v>6</v>
      </c>
      <c r="C9" s="2" t="s">
        <v>7</v>
      </c>
      <c r="D9" s="23" t="s">
        <v>8</v>
      </c>
      <c r="E9" s="23"/>
      <c r="F9" s="23"/>
    </row>
    <row r="10" spans="2:6" ht="45.95" customHeight="1">
      <c r="B10" s="1" t="s">
        <v>9</v>
      </c>
      <c r="C10" s="2" t="s">
        <v>10</v>
      </c>
      <c r="D10" s="23" t="s">
        <v>11</v>
      </c>
      <c r="E10" s="23"/>
      <c r="F10" s="23"/>
    </row>
    <row r="12" spans="2:6" ht="15.75">
      <c r="B12" s="22" t="s">
        <v>12</v>
      </c>
      <c r="C12" s="22" t="s">
        <v>12</v>
      </c>
      <c r="D12" s="22" t="s">
        <v>12</v>
      </c>
      <c r="E12" s="22" t="s">
        <v>12</v>
      </c>
      <c r="F12" s="22" t="s">
        <v>12</v>
      </c>
    </row>
    <row r="14" spans="2:6" ht="29.1" customHeight="1">
      <c r="B14" s="24" t="s">
        <v>13</v>
      </c>
      <c r="C14" s="25" t="s">
        <v>13</v>
      </c>
      <c r="D14" s="28" t="s">
        <v>14</v>
      </c>
      <c r="E14" s="29" t="s">
        <v>14</v>
      </c>
      <c r="F14" s="30" t="s">
        <v>14</v>
      </c>
    </row>
    <row r="15" spans="2:6" ht="29.1" customHeight="1">
      <c r="B15" s="26" t="s">
        <v>13</v>
      </c>
      <c r="C15" s="27" t="s">
        <v>13</v>
      </c>
      <c r="D15" s="31" t="s">
        <v>14</v>
      </c>
      <c r="E15" s="32" t="s">
        <v>14</v>
      </c>
      <c r="F15" s="33" t="s">
        <v>14</v>
      </c>
    </row>
    <row r="17" spans="2:6" ht="15.75">
      <c r="B17" s="22" t="s">
        <v>15</v>
      </c>
      <c r="C17" s="22" t="s">
        <v>15</v>
      </c>
      <c r="D17" s="22" t="s">
        <v>15</v>
      </c>
      <c r="E17" s="22" t="s">
        <v>15</v>
      </c>
      <c r="F17" s="22" t="s">
        <v>15</v>
      </c>
    </row>
    <row r="19" spans="2:6">
      <c r="B19" s="3"/>
      <c r="C19" s="4" t="s">
        <v>16</v>
      </c>
      <c r="D19" s="34" t="s">
        <v>17</v>
      </c>
      <c r="E19" s="34"/>
      <c r="F19" s="34"/>
    </row>
    <row r="20" spans="2:6">
      <c r="B20" s="5"/>
      <c r="C20" s="4" t="s">
        <v>18</v>
      </c>
      <c r="D20" s="34" t="s">
        <v>19</v>
      </c>
      <c r="E20" s="34"/>
      <c r="F20" s="34"/>
    </row>
    <row r="21" spans="2:6">
      <c r="B21" s="6"/>
      <c r="C21" s="4" t="s">
        <v>20</v>
      </c>
      <c r="D21" s="34" t="s">
        <v>21</v>
      </c>
      <c r="E21" s="34"/>
      <c r="F21" s="34"/>
    </row>
    <row r="22" spans="2:6">
      <c r="B22" s="7"/>
      <c r="C22" s="4" t="s">
        <v>22</v>
      </c>
      <c r="D22" s="34" t="s">
        <v>23</v>
      </c>
      <c r="E22" s="34"/>
      <c r="F22" s="34"/>
    </row>
    <row r="24" spans="2:6" ht="15.75">
      <c r="B24" s="22" t="s">
        <v>24</v>
      </c>
      <c r="C24" s="22" t="s">
        <v>24</v>
      </c>
      <c r="D24" s="22" t="s">
        <v>24</v>
      </c>
      <c r="E24" s="22" t="s">
        <v>24</v>
      </c>
      <c r="F24" s="22" t="s">
        <v>24</v>
      </c>
    </row>
    <row r="26" spans="2:6" ht="24" customHeight="1">
      <c r="B26" s="35" t="s">
        <v>25</v>
      </c>
      <c r="C26" s="36" t="s">
        <v>25</v>
      </c>
      <c r="D26" s="36" t="s">
        <v>25</v>
      </c>
      <c r="E26" s="36" t="s">
        <v>25</v>
      </c>
      <c r="F26" s="37" t="s">
        <v>25</v>
      </c>
    </row>
    <row r="27" spans="2:6" ht="24" customHeight="1">
      <c r="B27" s="38" t="s">
        <v>25</v>
      </c>
      <c r="C27" s="39" t="s">
        <v>25</v>
      </c>
      <c r="D27" s="39" t="s">
        <v>25</v>
      </c>
      <c r="E27" s="39" t="s">
        <v>25</v>
      </c>
      <c r="F27" s="40" t="s">
        <v>25</v>
      </c>
    </row>
    <row r="28" spans="2:6" ht="24" customHeight="1">
      <c r="B28" s="38" t="s">
        <v>25</v>
      </c>
      <c r="C28" s="39" t="s">
        <v>25</v>
      </c>
      <c r="D28" s="39" t="s">
        <v>25</v>
      </c>
      <c r="E28" s="39" t="s">
        <v>25</v>
      </c>
      <c r="F28" s="40" t="s">
        <v>25</v>
      </c>
    </row>
    <row r="29" spans="2:6" ht="24" customHeight="1">
      <c r="B29" s="41" t="s">
        <v>25</v>
      </c>
      <c r="C29" s="42" t="s">
        <v>25</v>
      </c>
      <c r="D29" s="42" t="s">
        <v>25</v>
      </c>
      <c r="E29" s="42" t="s">
        <v>25</v>
      </c>
      <c r="F29" s="43" t="s">
        <v>25</v>
      </c>
    </row>
    <row r="31" spans="2:6" ht="24" customHeight="1">
      <c r="B31" s="44" t="s">
        <v>26</v>
      </c>
      <c r="C31" s="44" t="s">
        <v>26</v>
      </c>
      <c r="D31" s="44" t="s">
        <v>26</v>
      </c>
      <c r="E31" s="44" t="s">
        <v>26</v>
      </c>
      <c r="F31" s="44" t="s">
        <v>26</v>
      </c>
    </row>
    <row r="32" spans="2:6" ht="24" customHeight="1">
      <c r="B32" s="44" t="s">
        <v>26</v>
      </c>
      <c r="C32" s="44" t="s">
        <v>26</v>
      </c>
      <c r="D32" s="44" t="s">
        <v>26</v>
      </c>
      <c r="E32" s="44" t="s">
        <v>26</v>
      </c>
      <c r="F32" s="44" t="s">
        <v>26</v>
      </c>
    </row>
  </sheetData>
  <mergeCells count="17">
    <mergeCell ref="B26:F29"/>
    <mergeCell ref="B31:F32"/>
    <mergeCell ref="D19:F19"/>
    <mergeCell ref="D20:F20"/>
    <mergeCell ref="D21:F21"/>
    <mergeCell ref="D22:F22"/>
    <mergeCell ref="B24:F24"/>
    <mergeCell ref="D10:F10"/>
    <mergeCell ref="B12:F12"/>
    <mergeCell ref="B14:C15"/>
    <mergeCell ref="D14:F15"/>
    <mergeCell ref="B17:F17"/>
    <mergeCell ref="B2:F3"/>
    <mergeCell ref="B4:F4"/>
    <mergeCell ref="B6:F6"/>
    <mergeCell ref="D8:F8"/>
    <mergeCell ref="D9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showGridLines="0" workbookViewId="0">
      <selection activeCell="A6" sqref="A6"/>
    </sheetView>
  </sheetViews>
  <sheetFormatPr baseColWidth="10" defaultColWidth="9" defaultRowHeight="14.25"/>
  <cols>
    <col min="1" max="1" width="16.25" bestFit="1" customWidth="1"/>
    <col min="2" max="2" width="20" customWidth="1"/>
    <col min="3" max="3" width="22" customWidth="1"/>
    <col min="4" max="4" width="18" customWidth="1"/>
    <col min="5" max="5" width="25" customWidth="1"/>
    <col min="6" max="6" width="16" customWidth="1"/>
    <col min="7" max="7" width="27" customWidth="1"/>
    <col min="8" max="8" width="13" customWidth="1"/>
    <col min="9" max="9" width="15" customWidth="1"/>
    <col min="10" max="10" width="18" customWidth="1"/>
    <col min="11" max="11" width="28" customWidth="1"/>
    <col min="12" max="12" width="30" customWidth="1"/>
  </cols>
  <sheetData>
    <row r="1" spans="1:12">
      <c r="A1" s="20" t="s">
        <v>27</v>
      </c>
      <c r="B1" s="20" t="s">
        <v>27</v>
      </c>
      <c r="C1" s="20" t="s">
        <v>27</v>
      </c>
      <c r="D1" s="20" t="s">
        <v>27</v>
      </c>
      <c r="E1" s="20" t="s">
        <v>27</v>
      </c>
      <c r="F1" s="20" t="s">
        <v>27</v>
      </c>
      <c r="G1" s="20" t="s">
        <v>27</v>
      </c>
      <c r="H1" s="20" t="s">
        <v>27</v>
      </c>
      <c r="I1" s="20" t="s">
        <v>27</v>
      </c>
      <c r="J1" s="20" t="s">
        <v>27</v>
      </c>
      <c r="K1" s="20" t="s">
        <v>27</v>
      </c>
      <c r="L1" s="20" t="s">
        <v>27</v>
      </c>
    </row>
    <row r="2" spans="1:12">
      <c r="A2" s="20" t="s">
        <v>27</v>
      </c>
      <c r="B2" s="20" t="s">
        <v>27</v>
      </c>
      <c r="C2" s="20" t="s">
        <v>27</v>
      </c>
      <c r="D2" s="20" t="s">
        <v>27</v>
      </c>
      <c r="E2" s="20" t="s">
        <v>27</v>
      </c>
      <c r="F2" s="20" t="s">
        <v>27</v>
      </c>
      <c r="G2" s="20" t="s">
        <v>27</v>
      </c>
      <c r="H2" s="20" t="s">
        <v>27</v>
      </c>
      <c r="I2" s="20" t="s">
        <v>27</v>
      </c>
      <c r="J2" s="20" t="s">
        <v>27</v>
      </c>
      <c r="K2" s="20" t="s">
        <v>27</v>
      </c>
      <c r="L2" s="20" t="s">
        <v>27</v>
      </c>
    </row>
    <row r="3" spans="1:12">
      <c r="A3" s="45" t="s">
        <v>28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5" spans="1:12" ht="35.1" customHeight="1">
      <c r="A5" s="8" t="s">
        <v>29</v>
      </c>
      <c r="B5" s="8" t="s">
        <v>30</v>
      </c>
      <c r="C5" s="8" t="s">
        <v>31</v>
      </c>
      <c r="D5" s="8" t="s">
        <v>32</v>
      </c>
      <c r="E5" s="8" t="s">
        <v>33</v>
      </c>
      <c r="F5" s="8" t="s">
        <v>34</v>
      </c>
      <c r="G5" s="8" t="s">
        <v>35</v>
      </c>
      <c r="H5" s="8" t="s">
        <v>36</v>
      </c>
      <c r="I5" s="8" t="s">
        <v>37</v>
      </c>
      <c r="J5" s="8" t="s">
        <v>38</v>
      </c>
      <c r="K5" s="8" t="s">
        <v>39</v>
      </c>
      <c r="L5" s="8" t="s">
        <v>40</v>
      </c>
    </row>
    <row r="6" spans="1:12" ht="27.95" customHeight="1">
      <c r="A6" s="10">
        <v>46238</v>
      </c>
      <c r="B6" s="9" t="s">
        <v>41</v>
      </c>
      <c r="C6" s="9" t="s">
        <v>42</v>
      </c>
      <c r="D6" s="9" t="s">
        <v>43</v>
      </c>
      <c r="E6" s="9" t="s">
        <v>44</v>
      </c>
      <c r="F6" s="9" t="s">
        <v>45</v>
      </c>
      <c r="G6" s="9" t="s">
        <v>46</v>
      </c>
      <c r="H6" s="9" t="s">
        <v>47</v>
      </c>
      <c r="I6" s="10">
        <v>46259</v>
      </c>
      <c r="J6" s="10">
        <v>46267</v>
      </c>
      <c r="K6" s="11" t="s">
        <v>48</v>
      </c>
      <c r="L6" s="11" t="s">
        <v>49</v>
      </c>
    </row>
    <row r="7" spans="1:12" ht="27.95" customHeight="1">
      <c r="A7" s="10">
        <v>46244</v>
      </c>
      <c r="B7" s="9" t="s">
        <v>50</v>
      </c>
      <c r="C7" s="9" t="s">
        <v>51</v>
      </c>
      <c r="D7" s="9" t="s">
        <v>52</v>
      </c>
      <c r="E7" s="9" t="s">
        <v>53</v>
      </c>
      <c r="F7" s="9" t="s">
        <v>54</v>
      </c>
      <c r="G7" s="9" t="s">
        <v>55</v>
      </c>
      <c r="H7" s="9" t="s">
        <v>47</v>
      </c>
      <c r="I7" s="10">
        <v>46262</v>
      </c>
      <c r="J7" s="10">
        <v>46270</v>
      </c>
      <c r="K7" s="11" t="s">
        <v>56</v>
      </c>
      <c r="L7" s="11" t="s">
        <v>57</v>
      </c>
    </row>
    <row r="8" spans="1:12" ht="27.95" customHeight="1">
      <c r="A8" s="10">
        <v>46246</v>
      </c>
      <c r="B8" s="9" t="s">
        <v>58</v>
      </c>
      <c r="C8" s="9" t="s">
        <v>59</v>
      </c>
      <c r="D8" s="9" t="s">
        <v>60</v>
      </c>
      <c r="E8" s="9" t="s">
        <v>61</v>
      </c>
      <c r="F8" s="9" t="s">
        <v>62</v>
      </c>
      <c r="G8" s="9" t="s">
        <v>63</v>
      </c>
      <c r="H8" s="9" t="s">
        <v>47</v>
      </c>
      <c r="I8" s="10">
        <v>46256</v>
      </c>
      <c r="J8" s="10">
        <v>46263</v>
      </c>
      <c r="K8" s="11" t="s">
        <v>64</v>
      </c>
      <c r="L8" s="11" t="s">
        <v>65</v>
      </c>
    </row>
    <row r="9" spans="1:12" ht="27.95" customHeight="1">
      <c r="A9" s="10">
        <v>46249</v>
      </c>
      <c r="B9" s="9" t="s">
        <v>66</v>
      </c>
      <c r="C9" s="9" t="s">
        <v>67</v>
      </c>
      <c r="D9" s="9" t="s">
        <v>68</v>
      </c>
      <c r="E9" s="9" t="s">
        <v>69</v>
      </c>
      <c r="F9" s="9" t="s">
        <v>70</v>
      </c>
      <c r="G9" s="9" t="s">
        <v>71</v>
      </c>
      <c r="H9" s="9" t="s">
        <v>72</v>
      </c>
      <c r="I9" s="10">
        <v>46249</v>
      </c>
      <c r="J9" s="10">
        <v>46266</v>
      </c>
      <c r="K9" s="11" t="s">
        <v>73</v>
      </c>
      <c r="L9" s="11" t="s">
        <v>74</v>
      </c>
    </row>
    <row r="10" spans="1:12" ht="27.95" customHeight="1">
      <c r="A10" s="10">
        <v>46252</v>
      </c>
      <c r="B10" s="9" t="s">
        <v>75</v>
      </c>
      <c r="C10" s="9" t="s">
        <v>76</v>
      </c>
      <c r="D10" s="9" t="s">
        <v>77</v>
      </c>
      <c r="E10" s="9" t="s">
        <v>78</v>
      </c>
      <c r="F10" s="9" t="s">
        <v>79</v>
      </c>
      <c r="G10" s="9" t="s">
        <v>80</v>
      </c>
      <c r="H10" s="9" t="s">
        <v>47</v>
      </c>
      <c r="I10" s="10">
        <v>46264</v>
      </c>
      <c r="J10" s="10">
        <v>46269</v>
      </c>
      <c r="K10" s="11" t="s">
        <v>81</v>
      </c>
      <c r="L10" s="11" t="s">
        <v>82</v>
      </c>
    </row>
    <row r="11" spans="1:12" ht="27.95" customHeight="1">
      <c r="A11" s="10">
        <v>46254</v>
      </c>
      <c r="B11" s="9" t="s">
        <v>83</v>
      </c>
      <c r="C11" s="9" t="s">
        <v>84</v>
      </c>
      <c r="D11" s="9" t="s">
        <v>85</v>
      </c>
      <c r="E11" s="9" t="s">
        <v>86</v>
      </c>
      <c r="F11" s="9" t="s">
        <v>87</v>
      </c>
      <c r="G11" s="9" t="s">
        <v>88</v>
      </c>
      <c r="H11" s="9" t="s">
        <v>89</v>
      </c>
      <c r="I11" s="10">
        <v>46255</v>
      </c>
      <c r="J11" s="10"/>
      <c r="K11" s="11"/>
      <c r="L11" s="11" t="s">
        <v>90</v>
      </c>
    </row>
    <row r="12" spans="1:12" ht="27.95" customHeight="1">
      <c r="A12" s="10"/>
      <c r="B12" s="9"/>
      <c r="C12" s="9"/>
      <c r="D12" s="9"/>
      <c r="E12" s="9"/>
      <c r="F12" s="9"/>
      <c r="G12" s="9"/>
      <c r="H12" s="9"/>
      <c r="I12" s="10"/>
      <c r="J12" s="10"/>
      <c r="K12" s="11"/>
      <c r="L12" s="11"/>
    </row>
    <row r="13" spans="1:12" ht="27.95" customHeight="1">
      <c r="A13" s="10"/>
      <c r="B13" s="9"/>
      <c r="C13" s="9"/>
      <c r="D13" s="9"/>
      <c r="E13" s="9"/>
      <c r="F13" s="9"/>
      <c r="G13" s="9"/>
      <c r="H13" s="9"/>
      <c r="I13" s="10"/>
      <c r="J13" s="10"/>
      <c r="K13" s="11"/>
      <c r="L13" s="11"/>
    </row>
    <row r="14" spans="1:12" ht="27.95" customHeight="1">
      <c r="A14" s="10"/>
      <c r="B14" s="9"/>
      <c r="C14" s="9"/>
      <c r="D14" s="9"/>
      <c r="E14" s="9"/>
      <c r="F14" s="9"/>
      <c r="G14" s="9"/>
      <c r="H14" s="9"/>
      <c r="I14" s="10"/>
      <c r="J14" s="10"/>
      <c r="K14" s="11"/>
      <c r="L14" s="11"/>
    </row>
    <row r="15" spans="1:12" ht="27.95" customHeight="1">
      <c r="A15" s="10"/>
      <c r="B15" s="9"/>
      <c r="C15" s="9"/>
      <c r="D15" s="9"/>
      <c r="E15" s="9"/>
      <c r="F15" s="9"/>
      <c r="G15" s="9"/>
      <c r="H15" s="9"/>
      <c r="I15" s="10"/>
      <c r="J15" s="10"/>
      <c r="K15" s="11"/>
      <c r="L15" s="11"/>
    </row>
    <row r="16" spans="1:12" ht="27.95" customHeight="1">
      <c r="A16" s="10"/>
      <c r="B16" s="9"/>
      <c r="C16" s="9"/>
      <c r="D16" s="9"/>
      <c r="E16" s="9"/>
      <c r="F16" s="9"/>
      <c r="G16" s="9"/>
      <c r="H16" s="9"/>
      <c r="I16" s="10"/>
      <c r="J16" s="10"/>
      <c r="K16" s="11"/>
      <c r="L16" s="11"/>
    </row>
    <row r="17" spans="1:12" ht="27.95" customHeight="1">
      <c r="A17" s="10"/>
      <c r="B17" s="9"/>
      <c r="C17" s="9"/>
      <c r="D17" s="9"/>
      <c r="E17" s="9"/>
      <c r="F17" s="9"/>
      <c r="G17" s="9"/>
      <c r="H17" s="9"/>
      <c r="I17" s="10"/>
      <c r="J17" s="10"/>
      <c r="K17" s="11"/>
      <c r="L17" s="11"/>
    </row>
    <row r="18" spans="1:12" ht="27.95" customHeight="1">
      <c r="A18" s="10"/>
      <c r="B18" s="9"/>
      <c r="C18" s="9"/>
      <c r="D18" s="9"/>
      <c r="E18" s="9"/>
      <c r="F18" s="9"/>
      <c r="G18" s="9"/>
      <c r="H18" s="9"/>
      <c r="I18" s="10"/>
      <c r="J18" s="10"/>
      <c r="K18" s="11"/>
      <c r="L18" s="11"/>
    </row>
    <row r="19" spans="1:12" ht="27.95" customHeight="1">
      <c r="A19" s="10"/>
      <c r="B19" s="9"/>
      <c r="C19" s="9"/>
      <c r="D19" s="9"/>
      <c r="E19" s="9"/>
      <c r="F19" s="9"/>
      <c r="G19" s="9"/>
      <c r="H19" s="9"/>
      <c r="I19" s="10"/>
      <c r="J19" s="10"/>
      <c r="K19" s="11"/>
      <c r="L19" s="11"/>
    </row>
    <row r="20" spans="1:12" ht="27.95" customHeight="1">
      <c r="A20" s="10"/>
      <c r="B20" s="9"/>
      <c r="C20" s="9"/>
      <c r="D20" s="9"/>
      <c r="E20" s="9"/>
      <c r="F20" s="9"/>
      <c r="G20" s="9"/>
      <c r="H20" s="9"/>
      <c r="I20" s="10"/>
      <c r="J20" s="10"/>
      <c r="K20" s="11"/>
      <c r="L20" s="11"/>
    </row>
    <row r="21" spans="1:12" ht="27.95" customHeight="1">
      <c r="A21" s="10"/>
      <c r="B21" s="9"/>
      <c r="C21" s="9"/>
      <c r="D21" s="9"/>
      <c r="E21" s="9"/>
      <c r="F21" s="9"/>
      <c r="G21" s="9"/>
      <c r="H21" s="9"/>
      <c r="I21" s="10"/>
      <c r="J21" s="10"/>
      <c r="K21" s="11"/>
      <c r="L21" s="11"/>
    </row>
    <row r="22" spans="1:12" ht="27.95" customHeight="1">
      <c r="A22" s="10"/>
      <c r="B22" s="9"/>
      <c r="C22" s="9"/>
      <c r="D22" s="9"/>
      <c r="E22" s="9"/>
      <c r="F22" s="9"/>
      <c r="G22" s="9"/>
      <c r="H22" s="9"/>
      <c r="I22" s="10"/>
      <c r="J22" s="10"/>
      <c r="K22" s="11"/>
      <c r="L22" s="11"/>
    </row>
    <row r="23" spans="1:12" ht="27.95" customHeight="1">
      <c r="A23" s="10"/>
      <c r="B23" s="9"/>
      <c r="C23" s="9"/>
      <c r="D23" s="9"/>
      <c r="E23" s="9"/>
      <c r="F23" s="9"/>
      <c r="G23" s="9"/>
      <c r="H23" s="9"/>
      <c r="I23" s="10"/>
      <c r="J23" s="10"/>
      <c r="K23" s="11"/>
      <c r="L23" s="11"/>
    </row>
    <row r="24" spans="1:12" ht="27.95" customHeight="1">
      <c r="A24" s="10"/>
      <c r="B24" s="9"/>
      <c r="C24" s="9"/>
      <c r="D24" s="9"/>
      <c r="E24" s="9"/>
      <c r="F24" s="9"/>
      <c r="G24" s="9"/>
      <c r="H24" s="9"/>
      <c r="I24" s="10"/>
      <c r="J24" s="10"/>
      <c r="K24" s="11"/>
      <c r="L24" s="11"/>
    </row>
    <row r="25" spans="1:12" ht="27.95" customHeight="1">
      <c r="A25" s="10"/>
      <c r="B25" s="9"/>
      <c r="C25" s="9"/>
      <c r="D25" s="9"/>
      <c r="E25" s="9"/>
      <c r="F25" s="9"/>
      <c r="G25" s="9"/>
      <c r="H25" s="9"/>
      <c r="I25" s="10"/>
      <c r="J25" s="10"/>
      <c r="K25" s="11"/>
      <c r="L25" s="11"/>
    </row>
    <row r="26" spans="1:12" ht="27.95" customHeight="1">
      <c r="A26" s="10"/>
      <c r="B26" s="9"/>
      <c r="C26" s="9"/>
      <c r="D26" s="9"/>
      <c r="E26" s="9"/>
      <c r="F26" s="9"/>
      <c r="G26" s="9"/>
      <c r="H26" s="9"/>
      <c r="I26" s="10"/>
      <c r="J26" s="10"/>
      <c r="K26" s="11"/>
      <c r="L26" s="11"/>
    </row>
    <row r="27" spans="1:12" ht="27.95" customHeight="1">
      <c r="A27" s="10"/>
      <c r="B27" s="9"/>
      <c r="C27" s="9"/>
      <c r="D27" s="9"/>
      <c r="E27" s="9"/>
      <c r="F27" s="9"/>
      <c r="G27" s="9"/>
      <c r="H27" s="9"/>
      <c r="I27" s="10"/>
      <c r="J27" s="10"/>
      <c r="K27" s="11"/>
      <c r="L27" s="11"/>
    </row>
    <row r="28" spans="1:12" ht="27.95" customHeight="1">
      <c r="A28" s="10"/>
      <c r="B28" s="9"/>
      <c r="C28" s="9"/>
      <c r="D28" s="9"/>
      <c r="E28" s="9"/>
      <c r="F28" s="9"/>
      <c r="G28" s="9"/>
      <c r="H28" s="9"/>
      <c r="I28" s="10"/>
      <c r="J28" s="10"/>
      <c r="K28" s="11"/>
      <c r="L28" s="11"/>
    </row>
    <row r="29" spans="1:12" ht="27.95" customHeight="1">
      <c r="A29" s="10"/>
      <c r="B29" s="9"/>
      <c r="C29" s="9"/>
      <c r="D29" s="9"/>
      <c r="E29" s="9"/>
      <c r="F29" s="9"/>
      <c r="G29" s="9"/>
      <c r="H29" s="9"/>
      <c r="I29" s="10"/>
      <c r="J29" s="10"/>
      <c r="K29" s="11"/>
      <c r="L29" s="11"/>
    </row>
    <row r="30" spans="1:12" ht="27.95" customHeight="1">
      <c r="A30" s="10"/>
      <c r="B30" s="9"/>
      <c r="C30" s="9"/>
      <c r="D30" s="9"/>
      <c r="E30" s="9"/>
      <c r="F30" s="9"/>
      <c r="G30" s="9"/>
      <c r="H30" s="9"/>
      <c r="I30" s="10"/>
      <c r="J30" s="10"/>
      <c r="K30" s="11"/>
      <c r="L30" s="11"/>
    </row>
    <row r="31" spans="1:12" ht="27.95" customHeight="1">
      <c r="A31" s="10"/>
      <c r="B31" s="9"/>
      <c r="C31" s="9"/>
      <c r="D31" s="9"/>
      <c r="E31" s="9"/>
      <c r="F31" s="9"/>
      <c r="G31" s="9"/>
      <c r="H31" s="9"/>
      <c r="I31" s="10"/>
      <c r="J31" s="10"/>
      <c r="K31" s="11"/>
      <c r="L31" s="11"/>
    </row>
    <row r="32" spans="1:12" ht="27.95" customHeight="1">
      <c r="A32" s="10"/>
      <c r="B32" s="9"/>
      <c r="C32" s="9"/>
      <c r="D32" s="9"/>
      <c r="E32" s="9"/>
      <c r="F32" s="9"/>
      <c r="G32" s="9"/>
      <c r="H32" s="9"/>
      <c r="I32" s="10"/>
      <c r="J32" s="10"/>
      <c r="K32" s="11"/>
      <c r="L32" s="11"/>
    </row>
    <row r="33" spans="1:12" ht="27.95" customHeight="1">
      <c r="A33" s="10"/>
      <c r="B33" s="9"/>
      <c r="C33" s="9"/>
      <c r="D33" s="9"/>
      <c r="E33" s="9"/>
      <c r="F33" s="9"/>
      <c r="G33" s="9"/>
      <c r="H33" s="9"/>
      <c r="I33" s="10"/>
      <c r="J33" s="10"/>
      <c r="K33" s="11"/>
      <c r="L33" s="11"/>
    </row>
    <row r="34" spans="1:12" ht="27.95" customHeight="1">
      <c r="A34" s="10"/>
      <c r="B34" s="9"/>
      <c r="C34" s="9"/>
      <c r="D34" s="9"/>
      <c r="E34" s="9"/>
      <c r="F34" s="9"/>
      <c r="G34" s="9"/>
      <c r="H34" s="9"/>
      <c r="I34" s="10"/>
      <c r="J34" s="10"/>
      <c r="K34" s="11"/>
      <c r="L34" s="11"/>
    </row>
    <row r="35" spans="1:12" ht="27.95" customHeight="1">
      <c r="A35" s="10"/>
      <c r="B35" s="9"/>
      <c r="C35" s="9"/>
      <c r="D35" s="9"/>
      <c r="E35" s="9"/>
      <c r="F35" s="9"/>
      <c r="G35" s="9"/>
      <c r="H35" s="9"/>
      <c r="I35" s="10"/>
      <c r="J35" s="10"/>
      <c r="K35" s="11"/>
      <c r="L35" s="11"/>
    </row>
    <row r="36" spans="1:12" ht="27.95" customHeight="1">
      <c r="A36" s="10"/>
      <c r="B36" s="9"/>
      <c r="C36" s="9"/>
      <c r="D36" s="9"/>
      <c r="E36" s="9"/>
      <c r="F36" s="9"/>
      <c r="G36" s="9"/>
      <c r="H36" s="9"/>
      <c r="I36" s="10"/>
      <c r="J36" s="10"/>
      <c r="K36" s="11"/>
      <c r="L36" s="11"/>
    </row>
    <row r="37" spans="1:12" ht="27.95" customHeight="1">
      <c r="A37" s="10"/>
      <c r="B37" s="9"/>
      <c r="C37" s="9"/>
      <c r="D37" s="9"/>
      <c r="E37" s="9"/>
      <c r="F37" s="9"/>
      <c r="G37" s="9"/>
      <c r="H37" s="9"/>
      <c r="I37" s="10"/>
      <c r="J37" s="10"/>
      <c r="K37" s="11"/>
      <c r="L37" s="11"/>
    </row>
    <row r="38" spans="1:12" ht="27.95" customHeight="1">
      <c r="A38" s="10"/>
      <c r="B38" s="9"/>
      <c r="C38" s="9"/>
      <c r="D38" s="9"/>
      <c r="E38" s="9"/>
      <c r="F38" s="9"/>
      <c r="G38" s="9"/>
      <c r="H38" s="9"/>
      <c r="I38" s="10"/>
      <c r="J38" s="10"/>
      <c r="K38" s="11"/>
      <c r="L38" s="11"/>
    </row>
    <row r="39" spans="1:12" ht="27.95" customHeight="1">
      <c r="A39" s="10"/>
      <c r="B39" s="9"/>
      <c r="C39" s="9"/>
      <c r="D39" s="9"/>
      <c r="E39" s="9"/>
      <c r="F39" s="9"/>
      <c r="G39" s="9"/>
      <c r="H39" s="9"/>
      <c r="I39" s="10"/>
      <c r="J39" s="10"/>
      <c r="K39" s="11"/>
      <c r="L39" s="11"/>
    </row>
    <row r="40" spans="1:12" ht="27.95" customHeight="1">
      <c r="A40" s="10"/>
      <c r="B40" s="9"/>
      <c r="C40" s="9"/>
      <c r="D40" s="9"/>
      <c r="E40" s="9"/>
      <c r="F40" s="9"/>
      <c r="G40" s="9"/>
      <c r="H40" s="9"/>
      <c r="I40" s="10"/>
      <c r="J40" s="10"/>
      <c r="K40" s="11"/>
      <c r="L40" s="11"/>
    </row>
    <row r="41" spans="1:12" ht="27.95" customHeight="1">
      <c r="A41" s="10"/>
      <c r="B41" s="9"/>
      <c r="C41" s="9"/>
      <c r="D41" s="9"/>
      <c r="E41" s="9"/>
      <c r="F41" s="9"/>
      <c r="G41" s="9"/>
      <c r="H41" s="9"/>
      <c r="I41" s="10"/>
      <c r="J41" s="10"/>
      <c r="K41" s="11"/>
      <c r="L41" s="11"/>
    </row>
    <row r="42" spans="1:12" ht="27.95" customHeight="1">
      <c r="A42" s="10"/>
      <c r="B42" s="9"/>
      <c r="C42" s="9"/>
      <c r="D42" s="9"/>
      <c r="E42" s="9"/>
      <c r="F42" s="9"/>
      <c r="G42" s="9"/>
      <c r="H42" s="9"/>
      <c r="I42" s="10"/>
      <c r="J42" s="10"/>
      <c r="K42" s="11"/>
      <c r="L42" s="11"/>
    </row>
    <row r="43" spans="1:12" ht="27.95" customHeight="1">
      <c r="A43" s="10"/>
      <c r="B43" s="9"/>
      <c r="C43" s="9"/>
      <c r="D43" s="9"/>
      <c r="E43" s="9"/>
      <c r="F43" s="9"/>
      <c r="G43" s="9"/>
      <c r="H43" s="9"/>
      <c r="I43" s="10"/>
      <c r="J43" s="10"/>
      <c r="K43" s="11"/>
      <c r="L43" s="11"/>
    </row>
    <row r="44" spans="1:12" ht="27.95" customHeight="1">
      <c r="A44" s="10"/>
      <c r="B44" s="9"/>
      <c r="C44" s="9"/>
      <c r="D44" s="9"/>
      <c r="E44" s="9"/>
      <c r="F44" s="9"/>
      <c r="G44" s="9"/>
      <c r="H44" s="9"/>
      <c r="I44" s="10"/>
      <c r="J44" s="10"/>
      <c r="K44" s="11"/>
      <c r="L44" s="11"/>
    </row>
    <row r="45" spans="1:12" ht="27.95" customHeight="1">
      <c r="A45" s="10"/>
      <c r="B45" s="9"/>
      <c r="C45" s="9"/>
      <c r="D45" s="9"/>
      <c r="E45" s="9"/>
      <c r="F45" s="9"/>
      <c r="G45" s="9"/>
      <c r="H45" s="9"/>
      <c r="I45" s="10"/>
      <c r="J45" s="10"/>
      <c r="K45" s="11"/>
      <c r="L45" s="11"/>
    </row>
    <row r="46" spans="1:12" ht="27.95" customHeight="1">
      <c r="A46" s="10"/>
      <c r="B46" s="9"/>
      <c r="C46" s="9"/>
      <c r="D46" s="9"/>
      <c r="E46" s="9"/>
      <c r="F46" s="9"/>
      <c r="G46" s="9"/>
      <c r="H46" s="9"/>
      <c r="I46" s="10"/>
      <c r="J46" s="10"/>
      <c r="K46" s="11"/>
      <c r="L46" s="11"/>
    </row>
    <row r="47" spans="1:12" ht="27.95" customHeight="1">
      <c r="A47" s="10"/>
      <c r="B47" s="9"/>
      <c r="C47" s="9"/>
      <c r="D47" s="9"/>
      <c r="E47" s="9"/>
      <c r="F47" s="9"/>
      <c r="G47" s="9"/>
      <c r="H47" s="9"/>
      <c r="I47" s="10"/>
      <c r="J47" s="10"/>
      <c r="K47" s="11"/>
      <c r="L47" s="11"/>
    </row>
    <row r="48" spans="1:12" ht="27.95" customHeight="1">
      <c r="A48" s="10"/>
      <c r="B48" s="9"/>
      <c r="C48" s="9"/>
      <c r="D48" s="9"/>
      <c r="E48" s="9"/>
      <c r="F48" s="9"/>
      <c r="G48" s="9"/>
      <c r="H48" s="9"/>
      <c r="I48" s="10"/>
      <c r="J48" s="10"/>
      <c r="K48" s="11"/>
      <c r="L48" s="11"/>
    </row>
    <row r="49" spans="1:12" ht="27.95" customHeight="1">
      <c r="A49" s="10"/>
      <c r="B49" s="9"/>
      <c r="C49" s="9"/>
      <c r="D49" s="9"/>
      <c r="E49" s="9"/>
      <c r="F49" s="9"/>
      <c r="G49" s="9"/>
      <c r="H49" s="9"/>
      <c r="I49" s="10"/>
      <c r="J49" s="10"/>
      <c r="K49" s="11"/>
      <c r="L49" s="11"/>
    </row>
    <row r="50" spans="1:12" ht="27.95" customHeight="1">
      <c r="A50" s="10"/>
      <c r="B50" s="9"/>
      <c r="C50" s="9"/>
      <c r="D50" s="9"/>
      <c r="E50" s="9"/>
      <c r="F50" s="9"/>
      <c r="G50" s="9"/>
      <c r="H50" s="9"/>
      <c r="I50" s="10"/>
      <c r="J50" s="10"/>
      <c r="K50" s="11"/>
      <c r="L50" s="11"/>
    </row>
    <row r="51" spans="1:12" ht="27.95" customHeight="1">
      <c r="A51" s="10"/>
      <c r="B51" s="9"/>
      <c r="C51" s="9"/>
      <c r="D51" s="9"/>
      <c r="E51" s="9"/>
      <c r="F51" s="9"/>
      <c r="G51" s="9"/>
      <c r="H51" s="9"/>
      <c r="I51" s="10"/>
      <c r="J51" s="10"/>
      <c r="K51" s="11"/>
      <c r="L51" s="11"/>
    </row>
    <row r="52" spans="1:12" ht="27.95" customHeight="1">
      <c r="A52" s="10"/>
      <c r="B52" s="9"/>
      <c r="C52" s="9"/>
      <c r="D52" s="9"/>
      <c r="E52" s="9"/>
      <c r="F52" s="9"/>
      <c r="G52" s="9"/>
      <c r="H52" s="9"/>
      <c r="I52" s="10"/>
      <c r="J52" s="10"/>
      <c r="K52" s="11"/>
      <c r="L52" s="11"/>
    </row>
    <row r="53" spans="1:12" ht="27.95" customHeight="1">
      <c r="A53" s="10"/>
      <c r="B53" s="9"/>
      <c r="C53" s="9"/>
      <c r="D53" s="9"/>
      <c r="E53" s="9"/>
      <c r="F53" s="9"/>
      <c r="G53" s="9"/>
      <c r="H53" s="9"/>
      <c r="I53" s="10"/>
      <c r="J53" s="10"/>
      <c r="K53" s="11"/>
      <c r="L53" s="11"/>
    </row>
    <row r="54" spans="1:12" ht="27.95" customHeight="1">
      <c r="A54" s="10"/>
      <c r="B54" s="9"/>
      <c r="C54" s="9"/>
      <c r="D54" s="9"/>
      <c r="E54" s="9"/>
      <c r="F54" s="9"/>
      <c r="G54" s="9"/>
      <c r="H54" s="9"/>
      <c r="I54" s="10"/>
      <c r="J54" s="10"/>
      <c r="K54" s="11"/>
      <c r="L54" s="11"/>
    </row>
    <row r="55" spans="1:12" ht="27.95" customHeight="1">
      <c r="A55" s="10"/>
      <c r="B55" s="9"/>
      <c r="C55" s="9"/>
      <c r="D55" s="9"/>
      <c r="E55" s="9"/>
      <c r="F55" s="9"/>
      <c r="G55" s="9"/>
      <c r="H55" s="9"/>
      <c r="I55" s="10"/>
      <c r="J55" s="10"/>
      <c r="K55" s="11"/>
      <c r="L55" s="11"/>
    </row>
  </sheetData>
  <mergeCells count="2">
    <mergeCell ref="A1:L2"/>
    <mergeCell ref="A3:L3"/>
  </mergeCells>
  <conditionalFormatting sqref="J6:J55">
    <cfRule type="expression" dxfId="6" priority="1">
      <formula>AND($J6&lt;TODAY(),$J6&lt;&gt;"",$H6&lt;&gt;"Inactivo")</formula>
    </cfRule>
    <cfRule type="expression" dxfId="5" priority="2">
      <formula>AND($J6&gt;=TODAY(),$J6&lt;=TODAY()+3,$J6&lt;&gt;"",$H6&lt;&gt;"Inactivo")</formula>
    </cfRule>
  </conditionalFormatting>
  <dataValidations count="2">
    <dataValidation type="list" sqref="F6:F55" xr:uid="{00000000-0002-0000-0100-000000000000}">
      <formula1>"Referido,WhatsApp,Instagram,Facebook,LinkedIn,Sitio web,Publicidad,Evento,Otro"</formula1>
    </dataValidation>
    <dataValidation type="list" sqref="H6:H55" xr:uid="{00000000-0002-0000-0100-000001000000}">
      <formula1>"Nuevo,Activo,Inactivo"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5"/>
  <sheetViews>
    <sheetView showGridLines="0" workbookViewId="0">
      <selection activeCell="A6" sqref="A6"/>
    </sheetView>
  </sheetViews>
  <sheetFormatPr baseColWidth="10" defaultColWidth="9" defaultRowHeight="14.25"/>
  <cols>
    <col min="1" max="1" width="14" customWidth="1"/>
    <col min="2" max="2" width="20" customWidth="1"/>
    <col min="3" max="3" width="24" customWidth="1"/>
    <col min="4" max="4" width="16" customWidth="1"/>
    <col min="5" max="5" width="19" customWidth="1"/>
    <col min="6" max="6" width="13" customWidth="1"/>
    <col min="7" max="7" width="17" customWidth="1"/>
    <col min="8" max="8" width="15" customWidth="1"/>
    <col min="9" max="9" width="18" customWidth="1"/>
    <col min="10" max="10" width="27" customWidth="1"/>
    <col min="11" max="11" width="17" customWidth="1"/>
    <col min="12" max="12" width="15" customWidth="1"/>
    <col min="13" max="13" width="20" customWidth="1"/>
    <col min="14" max="14" width="28" customWidth="1"/>
    <col min="15" max="15" width="16" customWidth="1"/>
  </cols>
  <sheetData>
    <row r="1" spans="1:15">
      <c r="A1" s="20" t="s">
        <v>91</v>
      </c>
      <c r="B1" s="20" t="s">
        <v>91</v>
      </c>
      <c r="C1" s="20" t="s">
        <v>91</v>
      </c>
      <c r="D1" s="20" t="s">
        <v>91</v>
      </c>
      <c r="E1" s="20" t="s">
        <v>91</v>
      </c>
      <c r="F1" s="20" t="s">
        <v>91</v>
      </c>
      <c r="G1" s="20" t="s">
        <v>91</v>
      </c>
      <c r="H1" s="20" t="s">
        <v>91</v>
      </c>
      <c r="I1" s="20" t="s">
        <v>91</v>
      </c>
      <c r="J1" s="20" t="s">
        <v>91</v>
      </c>
      <c r="K1" s="20" t="s">
        <v>91</v>
      </c>
      <c r="L1" s="20" t="s">
        <v>91</v>
      </c>
      <c r="M1" s="20" t="s">
        <v>91</v>
      </c>
      <c r="N1" s="20" t="s">
        <v>91</v>
      </c>
      <c r="O1" s="20" t="s">
        <v>91</v>
      </c>
    </row>
    <row r="2" spans="1:15">
      <c r="A2" s="20" t="s">
        <v>91</v>
      </c>
      <c r="B2" s="20" t="s">
        <v>91</v>
      </c>
      <c r="C2" s="20" t="s">
        <v>91</v>
      </c>
      <c r="D2" s="20" t="s">
        <v>91</v>
      </c>
      <c r="E2" s="20" t="s">
        <v>91</v>
      </c>
      <c r="F2" s="20" t="s">
        <v>91</v>
      </c>
      <c r="G2" s="20" t="s">
        <v>91</v>
      </c>
      <c r="H2" s="20" t="s">
        <v>91</v>
      </c>
      <c r="I2" s="20" t="s">
        <v>91</v>
      </c>
      <c r="J2" s="20" t="s">
        <v>91</v>
      </c>
      <c r="K2" s="20" t="s">
        <v>91</v>
      </c>
      <c r="L2" s="20" t="s">
        <v>91</v>
      </c>
      <c r="M2" s="20" t="s">
        <v>91</v>
      </c>
      <c r="N2" s="20" t="s">
        <v>91</v>
      </c>
      <c r="O2" s="20" t="s">
        <v>91</v>
      </c>
    </row>
    <row r="3" spans="1:15">
      <c r="A3" s="45" t="s">
        <v>92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5" spans="1:15" ht="35.1" customHeight="1">
      <c r="A5" s="8" t="s">
        <v>93</v>
      </c>
      <c r="B5" s="8" t="s">
        <v>94</v>
      </c>
      <c r="C5" s="8" t="s">
        <v>95</v>
      </c>
      <c r="D5" s="8" t="s">
        <v>96</v>
      </c>
      <c r="E5" s="8" t="s">
        <v>97</v>
      </c>
      <c r="F5" s="8" t="s">
        <v>98</v>
      </c>
      <c r="G5" s="8" t="s">
        <v>99</v>
      </c>
      <c r="H5" s="8" t="s">
        <v>37</v>
      </c>
      <c r="I5" s="8" t="s">
        <v>38</v>
      </c>
      <c r="J5" s="8" t="s">
        <v>39</v>
      </c>
      <c r="K5" s="8" t="s">
        <v>100</v>
      </c>
      <c r="L5" s="8" t="s">
        <v>101</v>
      </c>
      <c r="M5" s="8" t="s">
        <v>102</v>
      </c>
      <c r="N5" s="8" t="s">
        <v>40</v>
      </c>
      <c r="O5" s="8" t="s">
        <v>103</v>
      </c>
    </row>
    <row r="6" spans="1:15" ht="27.95" customHeight="1">
      <c r="A6" s="10">
        <v>46238</v>
      </c>
      <c r="B6" s="9" t="s">
        <v>41</v>
      </c>
      <c r="C6" s="9" t="s">
        <v>46</v>
      </c>
      <c r="D6" s="13">
        <v>1800</v>
      </c>
      <c r="E6" s="9" t="s">
        <v>104</v>
      </c>
      <c r="F6" s="14">
        <f t="shared" ref="F6:F37" si="0">IF(E6="","",IF(E6="Nuevo contacto",10%,IF(E6="Contactado",25%,IF(E6="Cotización enviada",50%,IF(E6="En seguimiento",70%,IF(E6="Venta realizada",100%,0%))))))</f>
        <v>0.5</v>
      </c>
      <c r="G6" s="15">
        <f t="shared" ref="G6:G37" si="1">IF(OR(D6="",F6=""),"",D6*F6)</f>
        <v>900</v>
      </c>
      <c r="H6" s="10">
        <v>46259</v>
      </c>
      <c r="I6" s="10">
        <v>46267</v>
      </c>
      <c r="J6" s="11" t="s">
        <v>48</v>
      </c>
      <c r="K6" s="11" t="s">
        <v>105</v>
      </c>
      <c r="L6" s="16"/>
      <c r="M6" s="11"/>
      <c r="N6" s="11" t="s">
        <v>106</v>
      </c>
      <c r="O6" s="12" t="str">
        <f t="shared" ref="O6:O37" ca="1" si="2">IF(E6="","",IF(OR(E6="Venta realizada",E6="Venta perdida"),E6,IF(I6="","Sin fecha",IF(I6&lt;TODAY(),"Vencido",IF(I6=TODAY(),"Hoy",IF(I6&lt;=TODAY()+3,"Próximo","Al día"))))))</f>
        <v>Hoy</v>
      </c>
    </row>
    <row r="7" spans="1:15" ht="27.95" customHeight="1">
      <c r="A7" s="10">
        <v>46244</v>
      </c>
      <c r="B7" s="9" t="s">
        <v>50</v>
      </c>
      <c r="C7" s="9" t="s">
        <v>55</v>
      </c>
      <c r="D7" s="13">
        <v>850</v>
      </c>
      <c r="E7" s="9" t="s">
        <v>107</v>
      </c>
      <c r="F7" s="14">
        <f t="shared" si="0"/>
        <v>0.25</v>
      </c>
      <c r="G7" s="15">
        <f t="shared" si="1"/>
        <v>212.5</v>
      </c>
      <c r="H7" s="10">
        <v>46262</v>
      </c>
      <c r="I7" s="10">
        <v>46270</v>
      </c>
      <c r="J7" s="11" t="s">
        <v>56</v>
      </c>
      <c r="K7" s="11" t="s">
        <v>105</v>
      </c>
      <c r="L7" s="16"/>
      <c r="M7" s="11"/>
      <c r="N7" s="11"/>
      <c r="O7" s="12" t="str">
        <f t="shared" ca="1" si="2"/>
        <v>Próximo</v>
      </c>
    </row>
    <row r="8" spans="1:15" ht="27.95" customHeight="1">
      <c r="A8" s="10">
        <v>46246</v>
      </c>
      <c r="B8" s="9" t="s">
        <v>58</v>
      </c>
      <c r="C8" s="9" t="s">
        <v>63</v>
      </c>
      <c r="D8" s="13">
        <v>2400</v>
      </c>
      <c r="E8" s="9" t="s">
        <v>108</v>
      </c>
      <c r="F8" s="14">
        <f t="shared" si="0"/>
        <v>0.7</v>
      </c>
      <c r="G8" s="15">
        <f t="shared" si="1"/>
        <v>1680</v>
      </c>
      <c r="H8" s="10">
        <v>46256</v>
      </c>
      <c r="I8" s="10">
        <v>46263</v>
      </c>
      <c r="J8" s="11" t="s">
        <v>109</v>
      </c>
      <c r="K8" s="11" t="s">
        <v>105</v>
      </c>
      <c r="L8" s="16"/>
      <c r="M8" s="11"/>
      <c r="N8" s="11" t="s">
        <v>110</v>
      </c>
      <c r="O8" s="12" t="str">
        <f t="shared" ca="1" si="2"/>
        <v>Vencido</v>
      </c>
    </row>
    <row r="9" spans="1:15" ht="27.95" customHeight="1">
      <c r="A9" s="10">
        <v>46249</v>
      </c>
      <c r="B9" s="9" t="s">
        <v>66</v>
      </c>
      <c r="C9" s="9" t="s">
        <v>71</v>
      </c>
      <c r="D9" s="13">
        <v>600</v>
      </c>
      <c r="E9" s="9" t="s">
        <v>111</v>
      </c>
      <c r="F9" s="14">
        <f t="shared" si="0"/>
        <v>0.1</v>
      </c>
      <c r="G9" s="15">
        <f t="shared" si="1"/>
        <v>60</v>
      </c>
      <c r="H9" s="10">
        <v>46249</v>
      </c>
      <c r="I9" s="10">
        <v>46266</v>
      </c>
      <c r="J9" s="11" t="s">
        <v>112</v>
      </c>
      <c r="K9" s="11" t="s">
        <v>105</v>
      </c>
      <c r="L9" s="16"/>
      <c r="M9" s="11"/>
      <c r="N9" s="11"/>
      <c r="O9" s="12" t="str">
        <f t="shared" ca="1" si="2"/>
        <v>Vencido</v>
      </c>
    </row>
    <row r="10" spans="1:15" ht="27.95" customHeight="1">
      <c r="A10" s="10">
        <v>46252</v>
      </c>
      <c r="B10" s="9" t="s">
        <v>75</v>
      </c>
      <c r="C10" s="9" t="s">
        <v>80</v>
      </c>
      <c r="D10" s="13">
        <v>1200</v>
      </c>
      <c r="E10" s="9" t="s">
        <v>113</v>
      </c>
      <c r="F10" s="14">
        <f t="shared" si="0"/>
        <v>1</v>
      </c>
      <c r="G10" s="15">
        <f t="shared" si="1"/>
        <v>1200</v>
      </c>
      <c r="H10" s="10">
        <v>46264</v>
      </c>
      <c r="I10" s="10"/>
      <c r="J10" s="11"/>
      <c r="K10" s="11" t="s">
        <v>105</v>
      </c>
      <c r="L10" s="16">
        <v>46264</v>
      </c>
      <c r="M10" s="11"/>
      <c r="N10" s="11" t="s">
        <v>114</v>
      </c>
      <c r="O10" s="12" t="str">
        <f t="shared" ca="1" si="2"/>
        <v>Venta realizada</v>
      </c>
    </row>
    <row r="11" spans="1:15" ht="27.95" customHeight="1">
      <c r="A11" s="10">
        <v>46254</v>
      </c>
      <c r="B11" s="9" t="s">
        <v>83</v>
      </c>
      <c r="C11" s="9" t="s">
        <v>88</v>
      </c>
      <c r="D11" s="13">
        <v>450</v>
      </c>
      <c r="E11" s="9" t="s">
        <v>115</v>
      </c>
      <c r="F11" s="14">
        <f t="shared" si="0"/>
        <v>0</v>
      </c>
      <c r="G11" s="15">
        <f t="shared" si="1"/>
        <v>0</v>
      </c>
      <c r="H11" s="10">
        <v>46255</v>
      </c>
      <c r="I11" s="10"/>
      <c r="J11" s="11"/>
      <c r="K11" s="11" t="s">
        <v>105</v>
      </c>
      <c r="L11" s="16">
        <v>46259</v>
      </c>
      <c r="M11" s="11" t="s">
        <v>116</v>
      </c>
      <c r="N11" s="11" t="s">
        <v>90</v>
      </c>
      <c r="O11" s="12" t="str">
        <f t="shared" ca="1" si="2"/>
        <v>Venta perdida</v>
      </c>
    </row>
    <row r="12" spans="1:15" ht="27.95" customHeight="1">
      <c r="A12" s="10"/>
      <c r="B12" s="9"/>
      <c r="C12" s="9"/>
      <c r="D12" s="13"/>
      <c r="E12" s="9"/>
      <c r="F12" s="14" t="str">
        <f t="shared" si="0"/>
        <v/>
      </c>
      <c r="G12" s="15" t="str">
        <f t="shared" si="1"/>
        <v/>
      </c>
      <c r="H12" s="10"/>
      <c r="I12" s="10"/>
      <c r="J12" s="11"/>
      <c r="K12" s="11"/>
      <c r="L12" s="16"/>
      <c r="M12" s="11"/>
      <c r="N12" s="11"/>
      <c r="O12" s="12" t="str">
        <f t="shared" ca="1" si="2"/>
        <v/>
      </c>
    </row>
    <row r="13" spans="1:15" ht="27.95" customHeight="1">
      <c r="A13" s="10"/>
      <c r="B13" s="9"/>
      <c r="C13" s="9"/>
      <c r="D13" s="13"/>
      <c r="E13" s="9"/>
      <c r="F13" s="14" t="str">
        <f t="shared" si="0"/>
        <v/>
      </c>
      <c r="G13" s="15" t="str">
        <f t="shared" si="1"/>
        <v/>
      </c>
      <c r="H13" s="10"/>
      <c r="I13" s="10"/>
      <c r="J13" s="11"/>
      <c r="K13" s="11"/>
      <c r="L13" s="16"/>
      <c r="M13" s="11"/>
      <c r="N13" s="11"/>
      <c r="O13" s="12" t="str">
        <f t="shared" ca="1" si="2"/>
        <v/>
      </c>
    </row>
    <row r="14" spans="1:15" ht="27.95" customHeight="1">
      <c r="A14" s="10"/>
      <c r="B14" s="9"/>
      <c r="C14" s="9"/>
      <c r="D14" s="13"/>
      <c r="E14" s="9"/>
      <c r="F14" s="14" t="str">
        <f t="shared" si="0"/>
        <v/>
      </c>
      <c r="G14" s="15" t="str">
        <f t="shared" si="1"/>
        <v/>
      </c>
      <c r="H14" s="10"/>
      <c r="I14" s="10"/>
      <c r="J14" s="11"/>
      <c r="K14" s="11"/>
      <c r="L14" s="16"/>
      <c r="M14" s="11"/>
      <c r="N14" s="11"/>
      <c r="O14" s="12" t="str">
        <f t="shared" ca="1" si="2"/>
        <v/>
      </c>
    </row>
    <row r="15" spans="1:15" ht="27.95" customHeight="1">
      <c r="A15" s="10"/>
      <c r="B15" s="9"/>
      <c r="C15" s="9"/>
      <c r="D15" s="13"/>
      <c r="E15" s="9"/>
      <c r="F15" s="14" t="str">
        <f t="shared" si="0"/>
        <v/>
      </c>
      <c r="G15" s="15" t="str">
        <f t="shared" si="1"/>
        <v/>
      </c>
      <c r="H15" s="10"/>
      <c r="I15" s="10"/>
      <c r="J15" s="11"/>
      <c r="K15" s="11"/>
      <c r="L15" s="16"/>
      <c r="M15" s="11"/>
      <c r="N15" s="11"/>
      <c r="O15" s="12" t="str">
        <f t="shared" ca="1" si="2"/>
        <v/>
      </c>
    </row>
    <row r="16" spans="1:15" ht="27.95" customHeight="1">
      <c r="A16" s="10"/>
      <c r="B16" s="9"/>
      <c r="C16" s="9"/>
      <c r="D16" s="13"/>
      <c r="E16" s="9"/>
      <c r="F16" s="14" t="str">
        <f t="shared" si="0"/>
        <v/>
      </c>
      <c r="G16" s="15" t="str">
        <f t="shared" si="1"/>
        <v/>
      </c>
      <c r="H16" s="10"/>
      <c r="I16" s="10"/>
      <c r="J16" s="11"/>
      <c r="K16" s="11"/>
      <c r="L16" s="16"/>
      <c r="M16" s="11"/>
      <c r="N16" s="11"/>
      <c r="O16" s="12" t="str">
        <f t="shared" ca="1" si="2"/>
        <v/>
      </c>
    </row>
    <row r="17" spans="1:15" ht="27.95" customHeight="1">
      <c r="A17" s="10"/>
      <c r="B17" s="9"/>
      <c r="C17" s="9"/>
      <c r="D17" s="13"/>
      <c r="E17" s="9"/>
      <c r="F17" s="14" t="str">
        <f t="shared" si="0"/>
        <v/>
      </c>
      <c r="G17" s="15" t="str">
        <f t="shared" si="1"/>
        <v/>
      </c>
      <c r="H17" s="10"/>
      <c r="I17" s="10"/>
      <c r="J17" s="11"/>
      <c r="K17" s="11"/>
      <c r="L17" s="16"/>
      <c r="M17" s="11"/>
      <c r="N17" s="11"/>
      <c r="O17" s="12" t="str">
        <f t="shared" ca="1" si="2"/>
        <v/>
      </c>
    </row>
    <row r="18" spans="1:15" ht="27.95" customHeight="1">
      <c r="A18" s="10"/>
      <c r="B18" s="9"/>
      <c r="C18" s="9"/>
      <c r="D18" s="13"/>
      <c r="E18" s="9"/>
      <c r="F18" s="14" t="str">
        <f t="shared" si="0"/>
        <v/>
      </c>
      <c r="G18" s="15" t="str">
        <f t="shared" si="1"/>
        <v/>
      </c>
      <c r="H18" s="10"/>
      <c r="I18" s="10"/>
      <c r="J18" s="11"/>
      <c r="K18" s="11"/>
      <c r="L18" s="16"/>
      <c r="M18" s="11"/>
      <c r="N18" s="11"/>
      <c r="O18" s="12" t="str">
        <f t="shared" ca="1" si="2"/>
        <v/>
      </c>
    </row>
    <row r="19" spans="1:15" ht="27.95" customHeight="1">
      <c r="A19" s="10"/>
      <c r="B19" s="9"/>
      <c r="C19" s="9"/>
      <c r="D19" s="13"/>
      <c r="E19" s="9"/>
      <c r="F19" s="14" t="str">
        <f t="shared" si="0"/>
        <v/>
      </c>
      <c r="G19" s="15" t="str">
        <f t="shared" si="1"/>
        <v/>
      </c>
      <c r="H19" s="10"/>
      <c r="I19" s="10"/>
      <c r="J19" s="11"/>
      <c r="K19" s="11"/>
      <c r="L19" s="16"/>
      <c r="M19" s="11"/>
      <c r="N19" s="11"/>
      <c r="O19" s="12" t="str">
        <f t="shared" ca="1" si="2"/>
        <v/>
      </c>
    </row>
    <row r="20" spans="1:15" ht="27.95" customHeight="1">
      <c r="A20" s="10"/>
      <c r="B20" s="9"/>
      <c r="C20" s="9"/>
      <c r="D20" s="13"/>
      <c r="E20" s="9"/>
      <c r="F20" s="14" t="str">
        <f t="shared" si="0"/>
        <v/>
      </c>
      <c r="G20" s="15" t="str">
        <f t="shared" si="1"/>
        <v/>
      </c>
      <c r="H20" s="10"/>
      <c r="I20" s="10"/>
      <c r="J20" s="11"/>
      <c r="K20" s="11"/>
      <c r="L20" s="16"/>
      <c r="M20" s="11"/>
      <c r="N20" s="11"/>
      <c r="O20" s="12" t="str">
        <f t="shared" ca="1" si="2"/>
        <v/>
      </c>
    </row>
    <row r="21" spans="1:15" ht="27.95" customHeight="1">
      <c r="A21" s="10"/>
      <c r="B21" s="9"/>
      <c r="C21" s="9"/>
      <c r="D21" s="13"/>
      <c r="E21" s="9"/>
      <c r="F21" s="14" t="str">
        <f t="shared" si="0"/>
        <v/>
      </c>
      <c r="G21" s="15" t="str">
        <f t="shared" si="1"/>
        <v/>
      </c>
      <c r="H21" s="10"/>
      <c r="I21" s="10"/>
      <c r="J21" s="11"/>
      <c r="K21" s="11"/>
      <c r="L21" s="16"/>
      <c r="M21" s="11"/>
      <c r="N21" s="11"/>
      <c r="O21" s="12" t="str">
        <f t="shared" ca="1" si="2"/>
        <v/>
      </c>
    </row>
    <row r="22" spans="1:15" ht="27.95" customHeight="1">
      <c r="A22" s="10"/>
      <c r="B22" s="9"/>
      <c r="C22" s="9"/>
      <c r="D22" s="13"/>
      <c r="E22" s="9"/>
      <c r="F22" s="14" t="str">
        <f t="shared" si="0"/>
        <v/>
      </c>
      <c r="G22" s="15" t="str">
        <f t="shared" si="1"/>
        <v/>
      </c>
      <c r="H22" s="10"/>
      <c r="I22" s="10"/>
      <c r="J22" s="11"/>
      <c r="K22" s="11"/>
      <c r="L22" s="16"/>
      <c r="M22" s="11"/>
      <c r="N22" s="11"/>
      <c r="O22" s="12" t="str">
        <f t="shared" ca="1" si="2"/>
        <v/>
      </c>
    </row>
    <row r="23" spans="1:15" ht="27.95" customHeight="1">
      <c r="A23" s="10"/>
      <c r="B23" s="9"/>
      <c r="C23" s="9"/>
      <c r="D23" s="13"/>
      <c r="E23" s="9"/>
      <c r="F23" s="14" t="str">
        <f t="shared" si="0"/>
        <v/>
      </c>
      <c r="G23" s="15" t="str">
        <f t="shared" si="1"/>
        <v/>
      </c>
      <c r="H23" s="10"/>
      <c r="I23" s="10"/>
      <c r="J23" s="11"/>
      <c r="K23" s="11"/>
      <c r="L23" s="16"/>
      <c r="M23" s="11"/>
      <c r="N23" s="11"/>
      <c r="O23" s="12" t="str">
        <f t="shared" ca="1" si="2"/>
        <v/>
      </c>
    </row>
    <row r="24" spans="1:15" ht="27.95" customHeight="1">
      <c r="A24" s="10"/>
      <c r="B24" s="9"/>
      <c r="C24" s="9"/>
      <c r="D24" s="13"/>
      <c r="E24" s="9"/>
      <c r="F24" s="14" t="str">
        <f t="shared" si="0"/>
        <v/>
      </c>
      <c r="G24" s="15" t="str">
        <f t="shared" si="1"/>
        <v/>
      </c>
      <c r="H24" s="10"/>
      <c r="I24" s="10"/>
      <c r="J24" s="11"/>
      <c r="K24" s="11"/>
      <c r="L24" s="16"/>
      <c r="M24" s="11"/>
      <c r="N24" s="11"/>
      <c r="O24" s="12" t="str">
        <f t="shared" ca="1" si="2"/>
        <v/>
      </c>
    </row>
    <row r="25" spans="1:15" ht="27.95" customHeight="1">
      <c r="A25" s="10"/>
      <c r="B25" s="9"/>
      <c r="C25" s="9"/>
      <c r="D25" s="13"/>
      <c r="E25" s="9"/>
      <c r="F25" s="14" t="str">
        <f t="shared" si="0"/>
        <v/>
      </c>
      <c r="G25" s="15" t="str">
        <f t="shared" si="1"/>
        <v/>
      </c>
      <c r="H25" s="10"/>
      <c r="I25" s="10"/>
      <c r="J25" s="11"/>
      <c r="K25" s="11"/>
      <c r="L25" s="16"/>
      <c r="M25" s="11"/>
      <c r="N25" s="11"/>
      <c r="O25" s="12" t="str">
        <f t="shared" ca="1" si="2"/>
        <v/>
      </c>
    </row>
    <row r="26" spans="1:15" ht="27.95" customHeight="1">
      <c r="A26" s="10"/>
      <c r="B26" s="9"/>
      <c r="C26" s="9"/>
      <c r="D26" s="13"/>
      <c r="E26" s="9"/>
      <c r="F26" s="14" t="str">
        <f t="shared" si="0"/>
        <v/>
      </c>
      <c r="G26" s="15" t="str">
        <f t="shared" si="1"/>
        <v/>
      </c>
      <c r="H26" s="10"/>
      <c r="I26" s="10"/>
      <c r="J26" s="11"/>
      <c r="K26" s="11"/>
      <c r="L26" s="16"/>
      <c r="M26" s="11"/>
      <c r="N26" s="11"/>
      <c r="O26" s="12" t="str">
        <f t="shared" ca="1" si="2"/>
        <v/>
      </c>
    </row>
    <row r="27" spans="1:15" ht="27.95" customHeight="1">
      <c r="A27" s="10"/>
      <c r="B27" s="9"/>
      <c r="C27" s="9"/>
      <c r="D27" s="13"/>
      <c r="E27" s="9"/>
      <c r="F27" s="14" t="str">
        <f t="shared" si="0"/>
        <v/>
      </c>
      <c r="G27" s="15" t="str">
        <f t="shared" si="1"/>
        <v/>
      </c>
      <c r="H27" s="10"/>
      <c r="I27" s="10"/>
      <c r="J27" s="11"/>
      <c r="K27" s="11"/>
      <c r="L27" s="16"/>
      <c r="M27" s="11"/>
      <c r="N27" s="11"/>
      <c r="O27" s="12" t="str">
        <f t="shared" ca="1" si="2"/>
        <v/>
      </c>
    </row>
    <row r="28" spans="1:15" ht="27.95" customHeight="1">
      <c r="A28" s="10"/>
      <c r="B28" s="9"/>
      <c r="C28" s="9"/>
      <c r="D28" s="13"/>
      <c r="E28" s="9"/>
      <c r="F28" s="14" t="str">
        <f t="shared" si="0"/>
        <v/>
      </c>
      <c r="G28" s="15" t="str">
        <f t="shared" si="1"/>
        <v/>
      </c>
      <c r="H28" s="10"/>
      <c r="I28" s="10"/>
      <c r="J28" s="11"/>
      <c r="K28" s="11"/>
      <c r="L28" s="16"/>
      <c r="M28" s="11"/>
      <c r="N28" s="11"/>
      <c r="O28" s="12" t="str">
        <f t="shared" ca="1" si="2"/>
        <v/>
      </c>
    </row>
    <row r="29" spans="1:15" ht="27.95" customHeight="1">
      <c r="A29" s="10"/>
      <c r="B29" s="9"/>
      <c r="C29" s="9"/>
      <c r="D29" s="13"/>
      <c r="E29" s="9"/>
      <c r="F29" s="14" t="str">
        <f t="shared" si="0"/>
        <v/>
      </c>
      <c r="G29" s="15" t="str">
        <f t="shared" si="1"/>
        <v/>
      </c>
      <c r="H29" s="10"/>
      <c r="I29" s="10"/>
      <c r="J29" s="11"/>
      <c r="K29" s="11"/>
      <c r="L29" s="16"/>
      <c r="M29" s="11"/>
      <c r="N29" s="11"/>
      <c r="O29" s="12" t="str">
        <f t="shared" ca="1" si="2"/>
        <v/>
      </c>
    </row>
    <row r="30" spans="1:15" ht="27.95" customHeight="1">
      <c r="A30" s="10"/>
      <c r="B30" s="9"/>
      <c r="C30" s="9"/>
      <c r="D30" s="13"/>
      <c r="E30" s="9"/>
      <c r="F30" s="14" t="str">
        <f t="shared" si="0"/>
        <v/>
      </c>
      <c r="G30" s="15" t="str">
        <f t="shared" si="1"/>
        <v/>
      </c>
      <c r="H30" s="10"/>
      <c r="I30" s="10"/>
      <c r="J30" s="11"/>
      <c r="K30" s="11"/>
      <c r="L30" s="16"/>
      <c r="M30" s="11"/>
      <c r="N30" s="11"/>
      <c r="O30" s="12" t="str">
        <f t="shared" ca="1" si="2"/>
        <v/>
      </c>
    </row>
    <row r="31" spans="1:15" ht="27.95" customHeight="1">
      <c r="A31" s="10"/>
      <c r="B31" s="9"/>
      <c r="C31" s="9"/>
      <c r="D31" s="13"/>
      <c r="E31" s="9"/>
      <c r="F31" s="14" t="str">
        <f t="shared" si="0"/>
        <v/>
      </c>
      <c r="G31" s="15" t="str">
        <f t="shared" si="1"/>
        <v/>
      </c>
      <c r="H31" s="10"/>
      <c r="I31" s="10"/>
      <c r="J31" s="11"/>
      <c r="K31" s="11"/>
      <c r="L31" s="16"/>
      <c r="M31" s="11"/>
      <c r="N31" s="11"/>
      <c r="O31" s="12" t="str">
        <f t="shared" ca="1" si="2"/>
        <v/>
      </c>
    </row>
    <row r="32" spans="1:15" ht="27.95" customHeight="1">
      <c r="A32" s="10"/>
      <c r="B32" s="9"/>
      <c r="C32" s="9"/>
      <c r="D32" s="13"/>
      <c r="E32" s="9"/>
      <c r="F32" s="14" t="str">
        <f t="shared" si="0"/>
        <v/>
      </c>
      <c r="G32" s="15" t="str">
        <f t="shared" si="1"/>
        <v/>
      </c>
      <c r="H32" s="10"/>
      <c r="I32" s="10"/>
      <c r="J32" s="11"/>
      <c r="K32" s="11"/>
      <c r="L32" s="16"/>
      <c r="M32" s="11"/>
      <c r="N32" s="11"/>
      <c r="O32" s="12" t="str">
        <f t="shared" ca="1" si="2"/>
        <v/>
      </c>
    </row>
    <row r="33" spans="1:15" ht="27.95" customHeight="1">
      <c r="A33" s="10"/>
      <c r="B33" s="9"/>
      <c r="C33" s="9"/>
      <c r="D33" s="13"/>
      <c r="E33" s="9"/>
      <c r="F33" s="14" t="str">
        <f t="shared" si="0"/>
        <v/>
      </c>
      <c r="G33" s="15" t="str">
        <f t="shared" si="1"/>
        <v/>
      </c>
      <c r="H33" s="10"/>
      <c r="I33" s="10"/>
      <c r="J33" s="11"/>
      <c r="K33" s="11"/>
      <c r="L33" s="16"/>
      <c r="M33" s="11"/>
      <c r="N33" s="11"/>
      <c r="O33" s="12" t="str">
        <f t="shared" ca="1" si="2"/>
        <v/>
      </c>
    </row>
    <row r="34" spans="1:15" ht="27.95" customHeight="1">
      <c r="A34" s="10"/>
      <c r="B34" s="9"/>
      <c r="C34" s="9"/>
      <c r="D34" s="13"/>
      <c r="E34" s="9"/>
      <c r="F34" s="14" t="str">
        <f t="shared" si="0"/>
        <v/>
      </c>
      <c r="G34" s="15" t="str">
        <f t="shared" si="1"/>
        <v/>
      </c>
      <c r="H34" s="10"/>
      <c r="I34" s="10"/>
      <c r="J34" s="11"/>
      <c r="K34" s="11"/>
      <c r="L34" s="16"/>
      <c r="M34" s="11"/>
      <c r="N34" s="11"/>
      <c r="O34" s="12" t="str">
        <f t="shared" ca="1" si="2"/>
        <v/>
      </c>
    </row>
    <row r="35" spans="1:15" ht="27.95" customHeight="1">
      <c r="A35" s="10"/>
      <c r="B35" s="9"/>
      <c r="C35" s="9"/>
      <c r="D35" s="13"/>
      <c r="E35" s="9"/>
      <c r="F35" s="14" t="str">
        <f t="shared" si="0"/>
        <v/>
      </c>
      <c r="G35" s="15" t="str">
        <f t="shared" si="1"/>
        <v/>
      </c>
      <c r="H35" s="10"/>
      <c r="I35" s="10"/>
      <c r="J35" s="11"/>
      <c r="K35" s="11"/>
      <c r="L35" s="16"/>
      <c r="M35" s="11"/>
      <c r="N35" s="11"/>
      <c r="O35" s="12" t="str">
        <f t="shared" ca="1" si="2"/>
        <v/>
      </c>
    </row>
    <row r="36" spans="1:15" ht="27.95" customHeight="1">
      <c r="A36" s="10"/>
      <c r="B36" s="9"/>
      <c r="C36" s="9"/>
      <c r="D36" s="13"/>
      <c r="E36" s="9"/>
      <c r="F36" s="14" t="str">
        <f t="shared" si="0"/>
        <v/>
      </c>
      <c r="G36" s="15" t="str">
        <f t="shared" si="1"/>
        <v/>
      </c>
      <c r="H36" s="10"/>
      <c r="I36" s="10"/>
      <c r="J36" s="11"/>
      <c r="K36" s="11"/>
      <c r="L36" s="16"/>
      <c r="M36" s="11"/>
      <c r="N36" s="11"/>
      <c r="O36" s="12" t="str">
        <f t="shared" ca="1" si="2"/>
        <v/>
      </c>
    </row>
    <row r="37" spans="1:15" ht="27.95" customHeight="1">
      <c r="A37" s="10"/>
      <c r="B37" s="9"/>
      <c r="C37" s="9"/>
      <c r="D37" s="13"/>
      <c r="E37" s="9"/>
      <c r="F37" s="14" t="str">
        <f t="shared" si="0"/>
        <v/>
      </c>
      <c r="G37" s="15" t="str">
        <f t="shared" si="1"/>
        <v/>
      </c>
      <c r="H37" s="10"/>
      <c r="I37" s="10"/>
      <c r="J37" s="11"/>
      <c r="K37" s="11"/>
      <c r="L37" s="16"/>
      <c r="M37" s="11"/>
      <c r="N37" s="11"/>
      <c r="O37" s="12" t="str">
        <f t="shared" ca="1" si="2"/>
        <v/>
      </c>
    </row>
    <row r="38" spans="1:15" ht="27.95" customHeight="1">
      <c r="A38" s="10"/>
      <c r="B38" s="9"/>
      <c r="C38" s="9"/>
      <c r="D38" s="13"/>
      <c r="E38" s="9"/>
      <c r="F38" s="14" t="str">
        <f t="shared" ref="F38:F69" si="3">IF(E38="","",IF(E38="Nuevo contacto",10%,IF(E38="Contactado",25%,IF(E38="Cotización enviada",50%,IF(E38="En seguimiento",70%,IF(E38="Venta realizada",100%,0%))))))</f>
        <v/>
      </c>
      <c r="G38" s="15" t="str">
        <f t="shared" ref="G38:G69" si="4">IF(OR(D38="",F38=""),"",D38*F38)</f>
        <v/>
      </c>
      <c r="H38" s="10"/>
      <c r="I38" s="10"/>
      <c r="J38" s="11"/>
      <c r="K38" s="11"/>
      <c r="L38" s="16"/>
      <c r="M38" s="11"/>
      <c r="N38" s="11"/>
      <c r="O38" s="12" t="str">
        <f t="shared" ref="O38:O55" ca="1" si="5">IF(E38="","",IF(OR(E38="Venta realizada",E38="Venta perdida"),E38,IF(I38="","Sin fecha",IF(I38&lt;TODAY(),"Vencido",IF(I38=TODAY(),"Hoy",IF(I38&lt;=TODAY()+3,"Próximo","Al día"))))))</f>
        <v/>
      </c>
    </row>
    <row r="39" spans="1:15" ht="27.95" customHeight="1">
      <c r="A39" s="10"/>
      <c r="B39" s="9"/>
      <c r="C39" s="9"/>
      <c r="D39" s="13"/>
      <c r="E39" s="9"/>
      <c r="F39" s="14" t="str">
        <f t="shared" si="3"/>
        <v/>
      </c>
      <c r="G39" s="15" t="str">
        <f t="shared" si="4"/>
        <v/>
      </c>
      <c r="H39" s="10"/>
      <c r="I39" s="10"/>
      <c r="J39" s="11"/>
      <c r="K39" s="11"/>
      <c r="L39" s="16"/>
      <c r="M39" s="11"/>
      <c r="N39" s="11"/>
      <c r="O39" s="12" t="str">
        <f t="shared" ca="1" si="5"/>
        <v/>
      </c>
    </row>
    <row r="40" spans="1:15" ht="27.95" customHeight="1">
      <c r="A40" s="10"/>
      <c r="B40" s="9"/>
      <c r="C40" s="9"/>
      <c r="D40" s="13"/>
      <c r="E40" s="9"/>
      <c r="F40" s="14" t="str">
        <f t="shared" si="3"/>
        <v/>
      </c>
      <c r="G40" s="15" t="str">
        <f t="shared" si="4"/>
        <v/>
      </c>
      <c r="H40" s="10"/>
      <c r="I40" s="10"/>
      <c r="J40" s="11"/>
      <c r="K40" s="11"/>
      <c r="L40" s="16"/>
      <c r="M40" s="11"/>
      <c r="N40" s="11"/>
      <c r="O40" s="12" t="str">
        <f t="shared" ca="1" si="5"/>
        <v/>
      </c>
    </row>
    <row r="41" spans="1:15" ht="27.95" customHeight="1">
      <c r="A41" s="10"/>
      <c r="B41" s="9"/>
      <c r="C41" s="9"/>
      <c r="D41" s="13"/>
      <c r="E41" s="9"/>
      <c r="F41" s="14" t="str">
        <f t="shared" si="3"/>
        <v/>
      </c>
      <c r="G41" s="15" t="str">
        <f t="shared" si="4"/>
        <v/>
      </c>
      <c r="H41" s="10"/>
      <c r="I41" s="10"/>
      <c r="J41" s="11"/>
      <c r="K41" s="11"/>
      <c r="L41" s="16"/>
      <c r="M41" s="11"/>
      <c r="N41" s="11"/>
      <c r="O41" s="12" t="str">
        <f t="shared" ca="1" si="5"/>
        <v/>
      </c>
    </row>
    <row r="42" spans="1:15" ht="27.95" customHeight="1">
      <c r="A42" s="10"/>
      <c r="B42" s="9"/>
      <c r="C42" s="9"/>
      <c r="D42" s="13"/>
      <c r="E42" s="9"/>
      <c r="F42" s="14" t="str">
        <f t="shared" si="3"/>
        <v/>
      </c>
      <c r="G42" s="15" t="str">
        <f t="shared" si="4"/>
        <v/>
      </c>
      <c r="H42" s="10"/>
      <c r="I42" s="10"/>
      <c r="J42" s="11"/>
      <c r="K42" s="11"/>
      <c r="L42" s="16"/>
      <c r="M42" s="11"/>
      <c r="N42" s="11"/>
      <c r="O42" s="12" t="str">
        <f t="shared" ca="1" si="5"/>
        <v/>
      </c>
    </row>
    <row r="43" spans="1:15" ht="27.95" customHeight="1">
      <c r="A43" s="10"/>
      <c r="B43" s="9"/>
      <c r="C43" s="9"/>
      <c r="D43" s="13"/>
      <c r="E43" s="9"/>
      <c r="F43" s="14" t="str">
        <f t="shared" si="3"/>
        <v/>
      </c>
      <c r="G43" s="15" t="str">
        <f t="shared" si="4"/>
        <v/>
      </c>
      <c r="H43" s="10"/>
      <c r="I43" s="10"/>
      <c r="J43" s="11"/>
      <c r="K43" s="11"/>
      <c r="L43" s="16"/>
      <c r="M43" s="11"/>
      <c r="N43" s="11"/>
      <c r="O43" s="12" t="str">
        <f t="shared" ca="1" si="5"/>
        <v/>
      </c>
    </row>
    <row r="44" spans="1:15" ht="27.95" customHeight="1">
      <c r="A44" s="10"/>
      <c r="B44" s="9"/>
      <c r="C44" s="9"/>
      <c r="D44" s="13"/>
      <c r="E44" s="9"/>
      <c r="F44" s="14" t="str">
        <f t="shared" si="3"/>
        <v/>
      </c>
      <c r="G44" s="15" t="str">
        <f t="shared" si="4"/>
        <v/>
      </c>
      <c r="H44" s="10"/>
      <c r="I44" s="10"/>
      <c r="J44" s="11"/>
      <c r="K44" s="11"/>
      <c r="L44" s="16"/>
      <c r="M44" s="11"/>
      <c r="N44" s="11"/>
      <c r="O44" s="12" t="str">
        <f t="shared" ca="1" si="5"/>
        <v/>
      </c>
    </row>
    <row r="45" spans="1:15" ht="27.95" customHeight="1">
      <c r="A45" s="10"/>
      <c r="B45" s="9"/>
      <c r="C45" s="9"/>
      <c r="D45" s="13"/>
      <c r="E45" s="9"/>
      <c r="F45" s="14" t="str">
        <f t="shared" si="3"/>
        <v/>
      </c>
      <c r="G45" s="15" t="str">
        <f t="shared" si="4"/>
        <v/>
      </c>
      <c r="H45" s="10"/>
      <c r="I45" s="10"/>
      <c r="J45" s="11"/>
      <c r="K45" s="11"/>
      <c r="L45" s="16"/>
      <c r="M45" s="11"/>
      <c r="N45" s="11"/>
      <c r="O45" s="12" t="str">
        <f t="shared" ca="1" si="5"/>
        <v/>
      </c>
    </row>
    <row r="46" spans="1:15" ht="27.95" customHeight="1">
      <c r="A46" s="10"/>
      <c r="B46" s="9"/>
      <c r="C46" s="9"/>
      <c r="D46" s="13"/>
      <c r="E46" s="9"/>
      <c r="F46" s="14" t="str">
        <f t="shared" si="3"/>
        <v/>
      </c>
      <c r="G46" s="15" t="str">
        <f t="shared" si="4"/>
        <v/>
      </c>
      <c r="H46" s="10"/>
      <c r="I46" s="10"/>
      <c r="J46" s="11"/>
      <c r="K46" s="11"/>
      <c r="L46" s="16"/>
      <c r="M46" s="11"/>
      <c r="N46" s="11"/>
      <c r="O46" s="12" t="str">
        <f t="shared" ca="1" si="5"/>
        <v/>
      </c>
    </row>
    <row r="47" spans="1:15" ht="27.95" customHeight="1">
      <c r="A47" s="10"/>
      <c r="B47" s="9"/>
      <c r="C47" s="9"/>
      <c r="D47" s="13"/>
      <c r="E47" s="9"/>
      <c r="F47" s="14" t="str">
        <f t="shared" si="3"/>
        <v/>
      </c>
      <c r="G47" s="15" t="str">
        <f t="shared" si="4"/>
        <v/>
      </c>
      <c r="H47" s="10"/>
      <c r="I47" s="10"/>
      <c r="J47" s="11"/>
      <c r="K47" s="11"/>
      <c r="L47" s="16"/>
      <c r="M47" s="11"/>
      <c r="N47" s="11"/>
      <c r="O47" s="12" t="str">
        <f t="shared" ca="1" si="5"/>
        <v/>
      </c>
    </row>
    <row r="48" spans="1:15" ht="27.95" customHeight="1">
      <c r="A48" s="10"/>
      <c r="B48" s="9"/>
      <c r="C48" s="9"/>
      <c r="D48" s="13"/>
      <c r="E48" s="9"/>
      <c r="F48" s="14" t="str">
        <f t="shared" si="3"/>
        <v/>
      </c>
      <c r="G48" s="15" t="str">
        <f t="shared" si="4"/>
        <v/>
      </c>
      <c r="H48" s="10"/>
      <c r="I48" s="10"/>
      <c r="J48" s="11"/>
      <c r="K48" s="11"/>
      <c r="L48" s="16"/>
      <c r="M48" s="11"/>
      <c r="N48" s="11"/>
      <c r="O48" s="12" t="str">
        <f t="shared" ca="1" si="5"/>
        <v/>
      </c>
    </row>
    <row r="49" spans="1:15" ht="27.95" customHeight="1">
      <c r="A49" s="10"/>
      <c r="B49" s="9"/>
      <c r="C49" s="9"/>
      <c r="D49" s="13"/>
      <c r="E49" s="9"/>
      <c r="F49" s="14" t="str">
        <f t="shared" si="3"/>
        <v/>
      </c>
      <c r="G49" s="15" t="str">
        <f t="shared" si="4"/>
        <v/>
      </c>
      <c r="H49" s="10"/>
      <c r="I49" s="10"/>
      <c r="J49" s="11"/>
      <c r="K49" s="11"/>
      <c r="L49" s="16"/>
      <c r="M49" s="11"/>
      <c r="N49" s="11"/>
      <c r="O49" s="12" t="str">
        <f t="shared" ca="1" si="5"/>
        <v/>
      </c>
    </row>
    <row r="50" spans="1:15" ht="27.95" customHeight="1">
      <c r="A50" s="10"/>
      <c r="B50" s="9"/>
      <c r="C50" s="9"/>
      <c r="D50" s="13"/>
      <c r="E50" s="9"/>
      <c r="F50" s="14" t="str">
        <f t="shared" si="3"/>
        <v/>
      </c>
      <c r="G50" s="15" t="str">
        <f t="shared" si="4"/>
        <v/>
      </c>
      <c r="H50" s="10"/>
      <c r="I50" s="10"/>
      <c r="J50" s="11"/>
      <c r="K50" s="11"/>
      <c r="L50" s="16"/>
      <c r="M50" s="11"/>
      <c r="N50" s="11"/>
      <c r="O50" s="12" t="str">
        <f t="shared" ca="1" si="5"/>
        <v/>
      </c>
    </row>
    <row r="51" spans="1:15" ht="27.95" customHeight="1">
      <c r="A51" s="10"/>
      <c r="B51" s="9"/>
      <c r="C51" s="9"/>
      <c r="D51" s="13"/>
      <c r="E51" s="9"/>
      <c r="F51" s="14" t="str">
        <f t="shared" si="3"/>
        <v/>
      </c>
      <c r="G51" s="15" t="str">
        <f t="shared" si="4"/>
        <v/>
      </c>
      <c r="H51" s="10"/>
      <c r="I51" s="10"/>
      <c r="J51" s="11"/>
      <c r="K51" s="11"/>
      <c r="L51" s="16"/>
      <c r="M51" s="11"/>
      <c r="N51" s="11"/>
      <c r="O51" s="12" t="str">
        <f t="shared" ca="1" si="5"/>
        <v/>
      </c>
    </row>
    <row r="52" spans="1:15" ht="27.95" customHeight="1">
      <c r="A52" s="10"/>
      <c r="B52" s="9"/>
      <c r="C52" s="9"/>
      <c r="D52" s="13"/>
      <c r="E52" s="9"/>
      <c r="F52" s="14" t="str">
        <f t="shared" si="3"/>
        <v/>
      </c>
      <c r="G52" s="15" t="str">
        <f t="shared" si="4"/>
        <v/>
      </c>
      <c r="H52" s="10"/>
      <c r="I52" s="10"/>
      <c r="J52" s="11"/>
      <c r="K52" s="11"/>
      <c r="L52" s="16"/>
      <c r="M52" s="11"/>
      <c r="N52" s="11"/>
      <c r="O52" s="12" t="str">
        <f t="shared" ca="1" si="5"/>
        <v/>
      </c>
    </row>
    <row r="53" spans="1:15" ht="27.95" customHeight="1">
      <c r="A53" s="10"/>
      <c r="B53" s="9"/>
      <c r="C53" s="9"/>
      <c r="D53" s="13"/>
      <c r="E53" s="9"/>
      <c r="F53" s="14" t="str">
        <f t="shared" si="3"/>
        <v/>
      </c>
      <c r="G53" s="15" t="str">
        <f t="shared" si="4"/>
        <v/>
      </c>
      <c r="H53" s="10"/>
      <c r="I53" s="10"/>
      <c r="J53" s="11"/>
      <c r="K53" s="11"/>
      <c r="L53" s="16"/>
      <c r="M53" s="11"/>
      <c r="N53" s="11"/>
      <c r="O53" s="12" t="str">
        <f t="shared" ca="1" si="5"/>
        <v/>
      </c>
    </row>
    <row r="54" spans="1:15" ht="27.95" customHeight="1">
      <c r="A54" s="10"/>
      <c r="B54" s="9"/>
      <c r="C54" s="9"/>
      <c r="D54" s="13"/>
      <c r="E54" s="9"/>
      <c r="F54" s="14" t="str">
        <f t="shared" si="3"/>
        <v/>
      </c>
      <c r="G54" s="15" t="str">
        <f t="shared" si="4"/>
        <v/>
      </c>
      <c r="H54" s="10"/>
      <c r="I54" s="10"/>
      <c r="J54" s="11"/>
      <c r="K54" s="11"/>
      <c r="L54" s="16"/>
      <c r="M54" s="11"/>
      <c r="N54" s="11"/>
      <c r="O54" s="12" t="str">
        <f t="shared" ca="1" si="5"/>
        <v/>
      </c>
    </row>
    <row r="55" spans="1:15" ht="27.95" customHeight="1">
      <c r="A55" s="10"/>
      <c r="B55" s="9"/>
      <c r="C55" s="9"/>
      <c r="D55" s="13"/>
      <c r="E55" s="9"/>
      <c r="F55" s="14" t="str">
        <f t="shared" si="3"/>
        <v/>
      </c>
      <c r="G55" s="15" t="str">
        <f t="shared" si="4"/>
        <v/>
      </c>
      <c r="H55" s="10"/>
      <c r="I55" s="10"/>
      <c r="J55" s="11"/>
      <c r="K55" s="11"/>
      <c r="L55" s="16"/>
      <c r="M55" s="11"/>
      <c r="N55" s="11"/>
      <c r="O55" s="12" t="str">
        <f t="shared" ca="1" si="5"/>
        <v/>
      </c>
    </row>
  </sheetData>
  <mergeCells count="2">
    <mergeCell ref="A1:O2"/>
    <mergeCell ref="A3:O3"/>
  </mergeCells>
  <conditionalFormatting sqref="O6:O55">
    <cfRule type="containsText" dxfId="4" priority="1" operator="containsText" text="Vencido"/>
    <cfRule type="containsText" dxfId="3" priority="2" operator="containsText" text="Hoy"/>
    <cfRule type="containsText" dxfId="2" priority="3" operator="containsText" text="Próximo"/>
    <cfRule type="containsText" dxfId="1" priority="4" operator="containsText" text="Venta realizada"/>
    <cfRule type="containsText" dxfId="0" priority="5" operator="containsText" text="Venta perdida"/>
  </conditionalFormatting>
  <dataValidations count="1">
    <dataValidation type="list" sqref="E6:E55" xr:uid="{00000000-0002-0000-0200-000000000000}">
      <formula1>"Nuevo contacto,Contactado,Cotización enviada,En seguimiento,Venta realizada,Venta perdida"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6"/>
  <sheetViews>
    <sheetView showGridLines="0" tabSelected="1" workbookViewId="0">
      <selection activeCell="J9" sqref="J9"/>
    </sheetView>
  </sheetViews>
  <sheetFormatPr baseColWidth="10" defaultColWidth="9" defaultRowHeight="14.25"/>
  <cols>
    <col min="1" max="1" width="18" customWidth="1"/>
    <col min="2" max="2" width="14" customWidth="1"/>
    <col min="3" max="8" width="16" customWidth="1"/>
  </cols>
  <sheetData>
    <row r="1" spans="1:8" ht="30" customHeight="1">
      <c r="A1" s="20" t="s">
        <v>117</v>
      </c>
      <c r="B1" s="20" t="s">
        <v>117</v>
      </c>
      <c r="C1" s="20" t="s">
        <v>117</v>
      </c>
      <c r="D1" s="20" t="s">
        <v>117</v>
      </c>
      <c r="E1" s="20" t="s">
        <v>117</v>
      </c>
      <c r="F1" s="20" t="s">
        <v>117</v>
      </c>
      <c r="G1" s="20" t="s">
        <v>117</v>
      </c>
      <c r="H1" s="20" t="s">
        <v>117</v>
      </c>
    </row>
    <row r="2" spans="1:8" ht="30" customHeight="1">
      <c r="A2" s="20" t="s">
        <v>117</v>
      </c>
      <c r="B2" s="20" t="s">
        <v>117</v>
      </c>
      <c r="C2" s="20" t="s">
        <v>117</v>
      </c>
      <c r="D2" s="20" t="s">
        <v>117</v>
      </c>
      <c r="E2" s="20" t="s">
        <v>117</v>
      </c>
      <c r="F2" s="20" t="s">
        <v>117</v>
      </c>
      <c r="G2" s="20" t="s">
        <v>117</v>
      </c>
      <c r="H2" s="20" t="s">
        <v>117</v>
      </c>
    </row>
    <row r="3" spans="1:8" ht="30.95" customHeight="1">
      <c r="A3" s="46" t="s">
        <v>118</v>
      </c>
      <c r="B3" s="46"/>
      <c r="C3" s="46"/>
      <c r="D3" s="46"/>
      <c r="E3" s="46"/>
      <c r="F3" s="46"/>
      <c r="G3" s="46"/>
      <c r="H3" s="46"/>
    </row>
    <row r="5" spans="1:8" ht="24.95" customHeight="1">
      <c r="A5" s="47" t="s">
        <v>119</v>
      </c>
      <c r="B5" s="48" t="s">
        <v>119</v>
      </c>
      <c r="C5" s="53" t="s">
        <v>120</v>
      </c>
      <c r="D5" s="54" t="s">
        <v>120</v>
      </c>
      <c r="E5" s="59" t="s">
        <v>121</v>
      </c>
      <c r="F5" s="60" t="s">
        <v>121</v>
      </c>
      <c r="G5" s="65" t="s">
        <v>122</v>
      </c>
      <c r="H5" s="66" t="s">
        <v>122</v>
      </c>
    </row>
    <row r="6" spans="1:8" ht="24.95" customHeight="1">
      <c r="A6" s="49">
        <f>COUNTA(CLIENTES!$B$6:$B$505)</f>
        <v>6</v>
      </c>
      <c r="B6" s="50"/>
      <c r="C6" s="55">
        <f>COUNTIFS(VENTAS!$E$6:$E$505,"&lt;&gt;",VENTAS!$E$6:$E$505,"&lt;&gt;Venta realizada",VENTAS!$E$6:$E$505,"&lt;&gt;Venta perdida")</f>
        <v>4</v>
      </c>
      <c r="D6" s="56"/>
      <c r="E6" s="61">
        <f ca="1">COUNTIF(VENTAS!$O$6:$O$505,"Vencido")+COUNTIFS(CLIENTES!$J$6:$J$505,"&lt;"&amp;TODAY(),CLIENTES!$J$6:$J$505,"&lt;&gt;",CLIENTES!$H$6:$H$505,"&lt;&gt;Inactivo")</f>
        <v>4</v>
      </c>
      <c r="F6" s="62"/>
      <c r="G6" s="67">
        <f>COUNTIF(VENTAS!$E$6:$E$505,"Venta realizada")</f>
        <v>1</v>
      </c>
      <c r="H6" s="68"/>
    </row>
    <row r="7" spans="1:8" ht="24.95" customHeight="1">
      <c r="A7" s="51"/>
      <c r="B7" s="52"/>
      <c r="C7" s="57"/>
      <c r="D7" s="58"/>
      <c r="E7" s="63"/>
      <c r="F7" s="64"/>
      <c r="G7" s="69"/>
      <c r="H7" s="70"/>
    </row>
    <row r="8" spans="1:8" ht="24.95" customHeight="1"/>
    <row r="9" spans="1:8" ht="24.95" customHeight="1">
      <c r="A9" s="53" t="s">
        <v>123</v>
      </c>
      <c r="B9" s="54" t="s">
        <v>123</v>
      </c>
      <c r="C9" s="47" t="s">
        <v>124</v>
      </c>
      <c r="D9" s="48" t="s">
        <v>124</v>
      </c>
      <c r="E9" s="65" t="s">
        <v>125</v>
      </c>
      <c r="F9" s="66" t="s">
        <v>125</v>
      </c>
      <c r="G9" s="83" t="s">
        <v>126</v>
      </c>
      <c r="H9" s="84" t="s">
        <v>126</v>
      </c>
    </row>
    <row r="10" spans="1:8" ht="24.95" customHeight="1">
      <c r="A10" s="71">
        <f>SUMIFS(VENTAS!$D$6:$D$505,VENTAS!$E$6:$E$505,"&lt;&gt;Venta realizada",VENTAS!$E$6:$E$505,"&lt;&gt;Venta perdida")</f>
        <v>5650</v>
      </c>
      <c r="B10" s="72"/>
      <c r="C10" s="75">
        <f>SUM(VENTAS!$G$6:$G$505)</f>
        <v>4052.5</v>
      </c>
      <c r="D10" s="76"/>
      <c r="E10" s="79">
        <f>SUMIFS(VENTAS!$D$6:$D$505,VENTAS!$E$6:$E$505,"Venta realizada")</f>
        <v>1200</v>
      </c>
      <c r="F10" s="80"/>
      <c r="G10" s="85">
        <f>IFERROR(COUNTIF(VENTAS!$E$6:$E$505,"Venta realizada")/(COUNTIF(VENTAS!$E$6:$E$505,"Venta realizada")+COUNTIF(VENTAS!$E$6:$E$505,"Venta perdida")),0)</f>
        <v>0.5</v>
      </c>
      <c r="H10" s="86"/>
    </row>
    <row r="11" spans="1:8" ht="24.95" customHeight="1">
      <c r="A11" s="73"/>
      <c r="B11" s="74"/>
      <c r="C11" s="77"/>
      <c r="D11" s="78"/>
      <c r="E11" s="81"/>
      <c r="F11" s="82"/>
      <c r="G11" s="87"/>
      <c r="H11" s="88"/>
    </row>
    <row r="14" spans="1:8" ht="24.95" customHeight="1">
      <c r="A14" s="22" t="s">
        <v>127</v>
      </c>
      <c r="B14" s="22" t="s">
        <v>127</v>
      </c>
      <c r="C14" s="22" t="s">
        <v>127</v>
      </c>
      <c r="D14" s="22" t="s">
        <v>127</v>
      </c>
      <c r="E14" s="22" t="s">
        <v>127</v>
      </c>
      <c r="F14" s="22" t="s">
        <v>127</v>
      </c>
      <c r="G14" s="22" t="s">
        <v>127</v>
      </c>
      <c r="H14" s="22" t="s">
        <v>127</v>
      </c>
    </row>
    <row r="16" spans="1:8">
      <c r="A16" s="17" t="s">
        <v>97</v>
      </c>
      <c r="B16" s="17" t="s">
        <v>128</v>
      </c>
    </row>
    <row r="17" spans="1:8">
      <c r="A17" s="18" t="s">
        <v>111</v>
      </c>
      <c r="B17" s="19">
        <f>COUNTIF(VENTAS!$E$6:$E$505,A17)</f>
        <v>1</v>
      </c>
    </row>
    <row r="18" spans="1:8">
      <c r="A18" s="18" t="s">
        <v>107</v>
      </c>
      <c r="B18" s="19">
        <f>COUNTIF(VENTAS!$E$6:$E$505,A18)</f>
        <v>1</v>
      </c>
    </row>
    <row r="19" spans="1:8">
      <c r="A19" s="18" t="s">
        <v>104</v>
      </c>
      <c r="B19" s="19">
        <f>COUNTIF(VENTAS!$E$6:$E$505,A19)</f>
        <v>1</v>
      </c>
    </row>
    <row r="20" spans="1:8">
      <c r="A20" s="18" t="s">
        <v>108</v>
      </c>
      <c r="B20" s="19">
        <f>COUNTIF(VENTAS!$E$6:$E$505,A20)</f>
        <v>1</v>
      </c>
    </row>
    <row r="21" spans="1:8">
      <c r="A21" s="18" t="s">
        <v>113</v>
      </c>
      <c r="B21" s="19">
        <f>COUNTIF(VENTAS!$E$6:$E$505,A21)</f>
        <v>1</v>
      </c>
    </row>
    <row r="22" spans="1:8">
      <c r="A22" s="18" t="s">
        <v>115</v>
      </c>
      <c r="B22" s="19">
        <f>COUNTIF(VENTAS!$E$6:$E$505,A22)</f>
        <v>1</v>
      </c>
    </row>
    <row r="30" spans="1:8" ht="24.95" customHeight="1">
      <c r="A30" s="22" t="s">
        <v>129</v>
      </c>
      <c r="B30" s="22" t="s">
        <v>129</v>
      </c>
      <c r="C30" s="22" t="s">
        <v>129</v>
      </c>
      <c r="D30" s="22" t="s">
        <v>129</v>
      </c>
      <c r="E30" s="22" t="s">
        <v>129</v>
      </c>
      <c r="F30" s="22" t="s">
        <v>129</v>
      </c>
      <c r="G30" s="22" t="s">
        <v>129</v>
      </c>
      <c r="H30" s="22" t="s">
        <v>129</v>
      </c>
    </row>
    <row r="32" spans="1:8" ht="30.95" customHeight="1">
      <c r="A32" s="89" t="s">
        <v>130</v>
      </c>
      <c r="B32" s="90" t="s">
        <v>130</v>
      </c>
      <c r="C32" s="93" t="s">
        <v>131</v>
      </c>
      <c r="D32" s="94" t="s">
        <v>131</v>
      </c>
      <c r="E32" s="95" t="s">
        <v>131</v>
      </c>
      <c r="F32" s="99" t="s">
        <v>132</v>
      </c>
      <c r="G32" s="100" t="s">
        <v>132</v>
      </c>
      <c r="H32" s="101" t="s">
        <v>132</v>
      </c>
    </row>
    <row r="33" spans="1:8" ht="30.95" customHeight="1">
      <c r="A33" s="91" t="s">
        <v>130</v>
      </c>
      <c r="B33" s="92" t="s">
        <v>130</v>
      </c>
      <c r="C33" s="96" t="s">
        <v>131</v>
      </c>
      <c r="D33" s="97" t="s">
        <v>131</v>
      </c>
      <c r="E33" s="98" t="s">
        <v>131</v>
      </c>
      <c r="F33" s="102" t="s">
        <v>132</v>
      </c>
      <c r="G33" s="103" t="s">
        <v>132</v>
      </c>
      <c r="H33" s="104" t="s">
        <v>132</v>
      </c>
    </row>
    <row r="34" spans="1:8" ht="8.1" customHeight="1"/>
    <row r="35" spans="1:8" ht="30.95" customHeight="1">
      <c r="A35" s="93" t="s">
        <v>133</v>
      </c>
      <c r="B35" s="95" t="s">
        <v>133</v>
      </c>
      <c r="C35" s="99" t="s">
        <v>134</v>
      </c>
      <c r="D35" s="100" t="s">
        <v>134</v>
      </c>
      <c r="E35" s="101" t="s">
        <v>134</v>
      </c>
      <c r="F35" s="89" t="s">
        <v>135</v>
      </c>
      <c r="G35" s="105" t="s">
        <v>135</v>
      </c>
      <c r="H35" s="90" t="s">
        <v>135</v>
      </c>
    </row>
    <row r="36" spans="1:8" ht="30.95" customHeight="1">
      <c r="A36" s="96" t="s">
        <v>133</v>
      </c>
      <c r="B36" s="98" t="s">
        <v>133</v>
      </c>
      <c r="C36" s="102" t="s">
        <v>134</v>
      </c>
      <c r="D36" s="103" t="s">
        <v>134</v>
      </c>
      <c r="E36" s="104" t="s">
        <v>134</v>
      </c>
      <c r="F36" s="91" t="s">
        <v>135</v>
      </c>
      <c r="G36" s="106" t="s">
        <v>135</v>
      </c>
      <c r="H36" s="92" t="s">
        <v>135</v>
      </c>
    </row>
  </sheetData>
  <mergeCells count="26">
    <mergeCell ref="A35:B36"/>
    <mergeCell ref="C35:E36"/>
    <mergeCell ref="F35:H36"/>
    <mergeCell ref="G9:H9"/>
    <mergeCell ref="G10:H11"/>
    <mergeCell ref="A14:H14"/>
    <mergeCell ref="A30:H30"/>
    <mergeCell ref="A32:B33"/>
    <mergeCell ref="C32:E33"/>
    <mergeCell ref="F32:H33"/>
    <mergeCell ref="A9:B9"/>
    <mergeCell ref="A10:B11"/>
    <mergeCell ref="C9:D9"/>
    <mergeCell ref="C10:D11"/>
    <mergeCell ref="E9:F9"/>
    <mergeCell ref="E10:F11"/>
    <mergeCell ref="A1:H2"/>
    <mergeCell ref="A3:H3"/>
    <mergeCell ref="A5:B5"/>
    <mergeCell ref="A6:B7"/>
    <mergeCell ref="C5:D5"/>
    <mergeCell ref="C6:D7"/>
    <mergeCell ref="E5:F5"/>
    <mergeCell ref="E6:F7"/>
    <mergeCell ref="G5:H5"/>
    <mergeCell ref="G6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INICIO</vt:lpstr>
      <vt:lpstr>CLIENTES</vt:lpstr>
      <vt:lpstr>VENTAS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César Herrera</cp:lastModifiedBy>
  <dcterms:modified xsi:type="dcterms:W3CDTF">2026-09-02T07:06:39Z</dcterms:modified>
</cp:coreProperties>
</file>